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310" activeTab="0"/>
  </bookViews>
  <sheets>
    <sheet name="VOP 1 - VP2" sheetId="1" r:id="rId1"/>
    <sheet name="Indsatsbehov hovedvandoplande" sheetId="2" r:id="rId2"/>
    <sheet name="Ark1" sheetId="3" r:id="rId3"/>
  </sheets>
  <definedNames>
    <definedName name="_xlnm.Print_Area" localSheetId="0">'VOP 1 - VP2'!$A$1:$S$91</definedName>
  </definedNames>
  <calcPr fullCalcOnLoad="1"/>
</workbook>
</file>

<file path=xl/comments1.xml><?xml version="1.0" encoding="utf-8"?>
<comments xmlns="http://schemas.openxmlformats.org/spreadsheetml/2006/main">
  <authors>
    <author>Mikael Kirkeb?k</author>
    <author>Knudsen, Anne-Sophie Freltoft</author>
  </authors>
  <commentList>
    <comment ref="C8" authorId="0">
      <text>
        <r>
          <rPr>
            <sz val="11"/>
            <rFont val="Tahoma"/>
            <family val="2"/>
          </rPr>
          <t>Hvis projektet er beliggende i flere kommuner skal alle kommuner oplyses.</t>
        </r>
        <r>
          <rPr>
            <sz val="8"/>
            <rFont val="Tahoma"/>
            <family val="2"/>
          </rPr>
          <t xml:space="preserve">
</t>
        </r>
      </text>
    </comment>
    <comment ref="D8" authorId="0">
      <text>
        <r>
          <rPr>
            <sz val="11"/>
            <rFont val="Tahoma"/>
            <family val="2"/>
          </rPr>
          <t>Her må kun anføres én kommune. Anfør den kommune der er juridisk ansvarlig for projektet.</t>
        </r>
      </text>
    </comment>
    <comment ref="E8" authorId="0">
      <text>
        <r>
          <rPr>
            <sz val="11"/>
            <rFont val="Tahoma"/>
            <family val="2"/>
          </rPr>
          <t>Skal referere til navnvet for delvandoplandet i bilag 2 i kriterebekendtgørelsen.</t>
        </r>
      </text>
    </comment>
    <comment ref="L8" authorId="0">
      <text>
        <r>
          <rPr>
            <b/>
            <sz val="11"/>
            <rFont val="Tahoma"/>
            <family val="2"/>
          </rPr>
          <t>Før ansøgning om forundersøgelse:</t>
        </r>
        <r>
          <rPr>
            <sz val="11"/>
            <rFont val="Tahoma"/>
            <family val="2"/>
          </rPr>
          <t xml:space="preserve">
Angiv dato for forventet afslutning
</t>
        </r>
        <r>
          <rPr>
            <b/>
            <sz val="11"/>
            <rFont val="Tahoma"/>
            <family val="2"/>
          </rPr>
          <t>Efter ansøgning om forundersøgelse:</t>
        </r>
        <r>
          <rPr>
            <sz val="11"/>
            <rFont val="Tahoma"/>
            <family val="2"/>
          </rPr>
          <t xml:space="preserve">
Angiv dato for projektperiode slut i tilsagn eller i ændringstilsagn </t>
        </r>
      </text>
    </comment>
    <comment ref="N8" authorId="0">
      <text>
        <r>
          <rPr>
            <b/>
            <sz val="11"/>
            <rFont val="Tahoma"/>
            <family val="2"/>
          </rPr>
          <t xml:space="preserve">Før ansøgning om etablering: </t>
        </r>
        <r>
          <rPr>
            <sz val="11"/>
            <rFont val="Tahoma"/>
            <family val="2"/>
          </rPr>
          <t xml:space="preserve">
Angiv anslået indtægt ved salg af projektjord
</t>
        </r>
        <r>
          <rPr>
            <b/>
            <sz val="11"/>
            <rFont val="Tahoma"/>
            <family val="2"/>
          </rPr>
          <t>Efter ansøgning om etablering:</t>
        </r>
        <r>
          <rPr>
            <sz val="11"/>
            <rFont val="Tahoma"/>
            <family val="2"/>
          </rPr>
          <t xml:space="preserve">
Angiv den forventede indtægt ved salg af projektjord jf. ansøgningen</t>
        </r>
      </text>
    </comment>
    <comment ref="F8" authorId="0">
      <text>
        <r>
          <rPr>
            <b/>
            <sz val="11"/>
            <rFont val="Tahoma"/>
            <family val="2"/>
          </rPr>
          <t xml:space="preserve">Før forundersøgelse:
</t>
        </r>
        <r>
          <rPr>
            <sz val="11"/>
            <rFont val="Tahoma"/>
            <family val="2"/>
          </rPr>
          <t>Anslået reduktion</t>
        </r>
        <r>
          <rPr>
            <b/>
            <sz val="11"/>
            <rFont val="Tahoma"/>
            <family val="2"/>
          </rPr>
          <t xml:space="preserve">
Efter gennemført forundersøgelse: 
</t>
        </r>
        <r>
          <rPr>
            <sz val="11"/>
            <rFont val="Tahoma"/>
            <family val="2"/>
          </rPr>
          <t xml:space="preserve">Beregnet N-reduktion i projektet iht. godkendte beregningsmetode - se www.vandprojekter.dk - For kommuner - Nøgledokumenter. </t>
        </r>
      </text>
    </comment>
    <comment ref="G8" authorId="0">
      <text>
        <r>
          <rPr>
            <b/>
            <sz val="11"/>
            <rFont val="Tahoma"/>
            <family val="2"/>
          </rPr>
          <t>Før forundersøgelse:</t>
        </r>
        <r>
          <rPr>
            <sz val="11"/>
            <rFont val="Tahoma"/>
            <family val="2"/>
          </rPr>
          <t xml:space="preserve">
Anslået reduktion
</t>
        </r>
        <r>
          <rPr>
            <b/>
            <sz val="11"/>
            <rFont val="Tahoma"/>
            <family val="2"/>
          </rPr>
          <t>Efter gennemført forundersøgelse:</t>
        </r>
        <r>
          <rPr>
            <sz val="11"/>
            <rFont val="Tahoma"/>
            <family val="2"/>
          </rPr>
          <t xml:space="preserve"> 
Beregnet P-reduktion i projektet iht. godkendte beregningsmetode - se www.vandprojekter.dk - For kommuner - Nøgledokumenter. </t>
        </r>
        <r>
          <rPr>
            <b/>
            <sz val="11"/>
            <rFont val="Tahoma"/>
            <family val="2"/>
          </rPr>
          <t xml:space="preserve">
</t>
        </r>
      </text>
    </comment>
    <comment ref="O8" authorId="0">
      <text>
        <r>
          <rPr>
            <b/>
            <sz val="11"/>
            <rFont val="Tahoma"/>
            <family val="2"/>
          </rPr>
          <t>Før ansøgning om etablering:</t>
        </r>
        <r>
          <rPr>
            <sz val="11"/>
            <rFont val="Tahoma"/>
            <family val="2"/>
          </rPr>
          <t xml:space="preserve">
Angiv dato for forventet ansøgning
</t>
        </r>
        <r>
          <rPr>
            <b/>
            <sz val="11"/>
            <rFont val="Tahoma"/>
            <family val="2"/>
          </rPr>
          <t>Efter ansøgning om etablering:</t>
        </r>
        <r>
          <rPr>
            <sz val="11"/>
            <rFont val="Tahoma"/>
            <family val="2"/>
          </rPr>
          <t xml:space="preserve">
Angiv dato for indsendte ansøgning</t>
        </r>
      </text>
    </comment>
    <comment ref="P8" authorId="0">
      <text>
        <r>
          <rPr>
            <b/>
            <sz val="11"/>
            <rFont val="Tahoma"/>
            <family val="2"/>
          </rPr>
          <t>Før ansøgning om etablering:</t>
        </r>
        <r>
          <rPr>
            <sz val="11"/>
            <rFont val="Tahoma"/>
            <family val="2"/>
          </rPr>
          <t xml:space="preserve">
Angiv dato for forventet afslutning
</t>
        </r>
        <r>
          <rPr>
            <b/>
            <sz val="11"/>
            <rFont val="Tahoma"/>
            <family val="2"/>
          </rPr>
          <t>Efter ansøgning om etablering:</t>
        </r>
        <r>
          <rPr>
            <sz val="11"/>
            <rFont val="Tahoma"/>
            <family val="2"/>
          </rPr>
          <t xml:space="preserve">
Angiv dato for projektperiode slut i tilsagn eller i ændringstilsagn </t>
        </r>
      </text>
    </comment>
    <comment ref="R8" authorId="0">
      <text>
        <r>
          <rPr>
            <sz val="11"/>
            <rFont val="Tahoma"/>
            <family val="2"/>
          </rPr>
          <t>Vælg en projektstatus type fra dropdown menuen - Det er VIGTIGT at der ikke anvendes andre end disse, da NST anvender projektstatus til udtræk af data.</t>
        </r>
        <r>
          <rPr>
            <b/>
            <sz val="11"/>
            <rFont val="Tahoma"/>
            <family val="2"/>
          </rPr>
          <t xml:space="preserve">
</t>
        </r>
      </text>
    </comment>
    <comment ref="J8" authorId="0">
      <text>
        <r>
          <rPr>
            <b/>
            <sz val="11"/>
            <rFont val="Tahoma"/>
            <family val="2"/>
          </rPr>
          <t>Projektstatus - Skitsefase:</t>
        </r>
        <r>
          <rPr>
            <sz val="11"/>
            <rFont val="Tahoma"/>
            <family val="2"/>
          </rPr>
          <t xml:space="preserve">
Anfør samlet anslået budget for forundersøgelse.
</t>
        </r>
        <r>
          <rPr>
            <b/>
            <sz val="11"/>
            <rFont val="Tahoma"/>
            <family val="2"/>
          </rPr>
          <t>Projektstatus - ansøgt forundersøgelse:</t>
        </r>
        <r>
          <rPr>
            <sz val="11"/>
            <rFont val="Tahoma"/>
            <family val="2"/>
          </rPr>
          <t xml:space="preserve">
Anfør samlet ansøgt budget
</t>
        </r>
        <r>
          <rPr>
            <b/>
            <sz val="11"/>
            <rFont val="Tahoma"/>
            <family val="2"/>
          </rPr>
          <t>Projektstatus - Tilsagn forundersøgelse:</t>
        </r>
        <r>
          <rPr>
            <sz val="11"/>
            <rFont val="Tahoma"/>
            <family val="2"/>
          </rPr>
          <t xml:space="preserve">
Anfør samlet tilsagnsbeløb 
(Hvis projektet har fået afslag flyttes det ned under A2)
</t>
        </r>
        <r>
          <rPr>
            <b/>
            <sz val="11"/>
            <rFont val="Tahoma"/>
            <family val="2"/>
          </rPr>
          <t>Projektstatus - Forundersøgelse gennemført:</t>
        </r>
        <r>
          <rPr>
            <sz val="11"/>
            <rFont val="Tahoma"/>
            <family val="2"/>
          </rPr>
          <t xml:space="preserve">
Anfør samlet udbetalt tilskud</t>
        </r>
      </text>
    </comment>
    <comment ref="M8" authorId="0">
      <text>
        <r>
          <rPr>
            <b/>
            <sz val="11"/>
            <rFont val="Tahoma"/>
            <family val="2"/>
          </rPr>
          <t xml:space="preserve">Projektstatus - Skitsefase:
</t>
        </r>
        <r>
          <rPr>
            <sz val="11"/>
            <rFont val="Tahoma"/>
            <family val="2"/>
          </rPr>
          <t>Anfør samlet anslået budget for etablering</t>
        </r>
        <r>
          <rPr>
            <b/>
            <sz val="11"/>
            <rFont val="Tahoma"/>
            <family val="2"/>
          </rPr>
          <t xml:space="preserve">
Projektstatus - ansøgt etablering:
</t>
        </r>
        <r>
          <rPr>
            <sz val="11"/>
            <rFont val="Tahoma"/>
            <family val="2"/>
          </rPr>
          <t>Anfør samlet ansøgt budget</t>
        </r>
        <r>
          <rPr>
            <b/>
            <sz val="11"/>
            <rFont val="Tahoma"/>
            <family val="2"/>
          </rPr>
          <t xml:space="preserve">
Projektstatus - Tilsagn etablering:
</t>
        </r>
        <r>
          <rPr>
            <sz val="11"/>
            <rFont val="Tahoma"/>
            <family val="2"/>
          </rPr>
          <t>Anfør samlet tilsagnsbeløb</t>
        </r>
        <r>
          <rPr>
            <b/>
            <sz val="11"/>
            <rFont val="Tahoma"/>
            <family val="2"/>
          </rPr>
          <t xml:space="preserve">
Projektstatus - Etablering gennemført:
</t>
        </r>
        <r>
          <rPr>
            <sz val="11"/>
            <rFont val="Tahoma"/>
            <family val="2"/>
          </rPr>
          <t>Anfør samlet udbetalt anlægs/etableringstilskud + budget til jordfordeling, jordkøb og 20 årig fastholdelse fra tilsagnet.</t>
        </r>
      </text>
    </comment>
    <comment ref="B57" authorId="0">
      <text>
        <r>
          <rPr>
            <sz val="11"/>
            <rFont val="Tahoma"/>
            <family val="2"/>
          </rPr>
          <t xml:space="preserve">I denne sektion listes de projekter som 
1) Har fået afslag om tilskud til forundersøgelse
2) Har fået afslag om tiklskud til etablering
3) Kommunen har opgivet 
4) Er opgivet er andre årsager
</t>
        </r>
      </text>
    </comment>
    <comment ref="B44" authorId="0">
      <text>
        <r>
          <rPr>
            <sz val="11"/>
            <rFont val="Tahoma"/>
            <family val="2"/>
          </rPr>
          <t xml:space="preserve">Der kan søges om ekstra forundersøgelser op til 20 % udover den krævede reduktionmål på hovedvandoplandsniveau. 
</t>
        </r>
        <r>
          <rPr>
            <b/>
            <sz val="11"/>
            <rFont val="Tahoma"/>
            <family val="2"/>
          </rPr>
          <t>OBS:</t>
        </r>
        <r>
          <rPr>
            <sz val="11"/>
            <rFont val="Tahoma"/>
            <family val="2"/>
          </rPr>
          <t xml:space="preserve"> Hvis en gennemført ekstra forundersøgelse planlægges etableret skal projektet flyttes til skemadel A1 ovenfor.</t>
        </r>
        <r>
          <rPr>
            <sz val="8"/>
            <rFont val="Tahoma"/>
            <family val="2"/>
          </rPr>
          <t xml:space="preserve">
</t>
        </r>
      </text>
    </comment>
    <comment ref="H8" authorId="1">
      <text>
        <r>
          <rPr>
            <b/>
            <sz val="11"/>
            <rFont val="Tahoma"/>
            <family val="2"/>
          </rPr>
          <t>Før forundersøgelse:</t>
        </r>
        <r>
          <rPr>
            <sz val="11"/>
            <rFont val="Tahoma"/>
            <family val="2"/>
          </rPr>
          <t xml:space="preserve">
Anslået areal
</t>
        </r>
        <r>
          <rPr>
            <b/>
            <sz val="11"/>
            <rFont val="Tahoma"/>
            <family val="2"/>
          </rPr>
          <t>Efter gennemført forundersøgelse:</t>
        </r>
        <r>
          <rPr>
            <sz val="11"/>
            <rFont val="Tahoma"/>
            <family val="2"/>
          </rPr>
          <t xml:space="preserve">
Samlet projektareal</t>
        </r>
      </text>
    </comment>
    <comment ref="K8" authorId="1">
      <text>
        <r>
          <rPr>
            <b/>
            <sz val="11"/>
            <rFont val="Tahoma"/>
            <family val="2"/>
          </rPr>
          <t>Før ansøgning om forundersøgelse:</t>
        </r>
        <r>
          <rPr>
            <sz val="11"/>
            <rFont val="Tahoma"/>
            <family val="2"/>
          </rPr>
          <t xml:space="preserve">
Angiv dato for forventet ansøgning
</t>
        </r>
        <r>
          <rPr>
            <b/>
            <sz val="11"/>
            <rFont val="Tahoma"/>
            <family val="2"/>
          </rPr>
          <t>Efter ansøgning om forundersøgelse:</t>
        </r>
        <r>
          <rPr>
            <sz val="11"/>
            <rFont val="Tahoma"/>
            <family val="2"/>
          </rPr>
          <t xml:space="preserve">
Angiv dato for indsendte ansøgning. </t>
        </r>
      </text>
    </comment>
    <comment ref="S8" authorId="1">
      <text>
        <r>
          <rPr>
            <sz val="11"/>
            <rFont val="Tahoma"/>
            <family val="2"/>
          </rPr>
          <t>Her vælges hoved grunden til at projektet pt. vurderes mindre egnet til gennemførelse/er opgivet i dropdown menuen nedenfor - Det er VIGTIGT at der ikke anvendes andre end disse, da NST anvender bergundelse til udtræk af data.</t>
        </r>
      </text>
    </comment>
  </commentList>
</comments>
</file>

<file path=xl/sharedStrings.xml><?xml version="1.0" encoding="utf-8"?>
<sst xmlns="http://schemas.openxmlformats.org/spreadsheetml/2006/main" count="346" uniqueCount="161">
  <si>
    <t>Version :</t>
  </si>
  <si>
    <t>Delvandopland</t>
  </si>
  <si>
    <t>Projekt
startdato</t>
  </si>
  <si>
    <t>Projekt
slutdato</t>
  </si>
  <si>
    <t>I alt</t>
  </si>
  <si>
    <t>nr</t>
  </si>
  <si>
    <t>Forunder-
søgelse
startdato</t>
  </si>
  <si>
    <t>Forunder-
søgelse
slutdato</t>
  </si>
  <si>
    <t>Beliggenheds
kommune( r)</t>
  </si>
  <si>
    <t>Kommunale projekter</t>
  </si>
  <si>
    <t>Projektejer:
kommune</t>
  </si>
  <si>
    <t>Opgivet</t>
  </si>
  <si>
    <t>Kvælstof-vådområder</t>
  </si>
  <si>
    <t xml:space="preserve">                          Formandskab for Vandoplandsstyregruppe (kommune, kontaktper.)</t>
  </si>
  <si>
    <t xml:space="preserve">1.11 Lillebælt/Jylland </t>
  </si>
  <si>
    <t xml:space="preserve"> </t>
  </si>
  <si>
    <t>VOS  / Hovedvandopland</t>
  </si>
  <si>
    <t xml:space="preserve"> 1.12 Lillebælt / Fyn </t>
  </si>
  <si>
    <t xml:space="preserve"> 1.13 Odense Fjord </t>
  </si>
  <si>
    <t xml:space="preserve"> 1.14 Storebælt </t>
  </si>
  <si>
    <t xml:space="preserve"> 1.15 Det Sydfynske Øhav </t>
  </si>
  <si>
    <t xml:space="preserve"> 1.2 Limfjorden </t>
  </si>
  <si>
    <t xml:space="preserve"> 1.3 Mariager Fjord </t>
  </si>
  <si>
    <t xml:space="preserve"> 1.4 Nissum Fjord </t>
  </si>
  <si>
    <t xml:space="preserve"> 1.5 Randers Fjord </t>
  </si>
  <si>
    <t xml:space="preserve"> 1.8 Ringkøbing Fjord </t>
  </si>
  <si>
    <t xml:space="preserve"> 1.9 Horsens Fjord </t>
  </si>
  <si>
    <t xml:space="preserve"> 2.2 Isefjord og Roskilde Fjord </t>
  </si>
  <si>
    <t xml:space="preserve"> 2.5 Smålandsfarvandet </t>
  </si>
  <si>
    <t xml:space="preserve"> 2.6 Østersøen </t>
  </si>
  <si>
    <t>Budget/
Udgift
Forundersøgelse</t>
  </si>
  <si>
    <t>Projektnavn</t>
  </si>
  <si>
    <t>Miljø- og Fødevareministeriet</t>
  </si>
  <si>
    <t>N-reduktions behov for vådområdeindsatsen fordelt på hovedvandoplande</t>
  </si>
  <si>
    <t>1.10 Vadehavet</t>
  </si>
  <si>
    <t>2.3 Øresund</t>
  </si>
  <si>
    <t>2.4 Køge Bugt</t>
  </si>
  <si>
    <t>4.1 Kruså-Vidå</t>
  </si>
  <si>
    <t>reference min. 90</t>
  </si>
  <si>
    <t>Fosforudledning</t>
  </si>
  <si>
    <t>Lodsejermodstand</t>
  </si>
  <si>
    <t>Begrundelse</t>
  </si>
  <si>
    <t>Indtægter salg af projektjord</t>
  </si>
  <si>
    <t>Tilsagn til foru. givet</t>
  </si>
  <si>
    <t>Foru. gennemført</t>
  </si>
  <si>
    <t>Vandoplandsplan for  VP2 perioden 2016-2021</t>
  </si>
  <si>
    <t>Udfyld de grønne felter - de blå felter må ikke ændres !</t>
  </si>
  <si>
    <t>Budget/
udgift
etablering</t>
  </si>
  <si>
    <t>Omk.effektivite</t>
  </si>
  <si>
    <t>Gennemsnitlig kg N/ha/år</t>
  </si>
  <si>
    <t>Omkostningseffektivitet kr/kg N</t>
  </si>
  <si>
    <t>må maks være 20 %</t>
  </si>
  <si>
    <t>reference max 1.300</t>
  </si>
  <si>
    <t>Skitsefase</t>
  </si>
  <si>
    <t>Ansøgning om etablering sendt</t>
  </si>
  <si>
    <t>Tilsagn til etablering givet</t>
  </si>
  <si>
    <t>Etablering gennemført</t>
  </si>
  <si>
    <t>N reduktion
(t N /år)</t>
  </si>
  <si>
    <t>Projekt-
status</t>
  </si>
  <si>
    <t>Nødvendige øvrige mynd.godk. forventes ikke opnået</t>
  </si>
  <si>
    <t>Lav N-reduktion</t>
  </si>
  <si>
    <t>Tekniske forhold</t>
  </si>
  <si>
    <t>Negativ effekt på planter og dyreliv</t>
  </si>
  <si>
    <t>Høj omkostningseffektivitet</t>
  </si>
  <si>
    <t>Projektoversigt</t>
  </si>
  <si>
    <t>P-reduktion
(kg/år)</t>
  </si>
  <si>
    <t>Projektareal
(hektar)</t>
  </si>
  <si>
    <t>Ansøgning om foru. sendt</t>
  </si>
  <si>
    <t>A2 Projekter der har fået afslag/er opgivet</t>
  </si>
  <si>
    <t>Ekstra andel forundersøgelser %</t>
  </si>
  <si>
    <t>Kg N/ha/år</t>
  </si>
  <si>
    <t>A3</t>
  </si>
  <si>
    <t>Mindre egnede projekter der pt. ikke vurderes gennemførlige</t>
  </si>
  <si>
    <t>A1a</t>
  </si>
  <si>
    <t>A1b Ekstra forundersøgelser</t>
  </si>
  <si>
    <t>Navn på hovedvandopland</t>
  </si>
  <si>
    <t>Dato:</t>
  </si>
  <si>
    <t>1.juli 2016</t>
  </si>
  <si>
    <t>Vandplan 2 Indsatsbehov      (t N)  01-07-2016</t>
  </si>
  <si>
    <t>6. april 2017</t>
  </si>
  <si>
    <t>Holstebro</t>
  </si>
  <si>
    <t>Nissum Bredning, Thisted Bredning, Kås Bredning, Løgstør Bredning, Nibe Bredning og Langerak</t>
  </si>
  <si>
    <t>Frostkær</t>
  </si>
  <si>
    <t>Morsø</t>
  </si>
  <si>
    <t>Stavn</t>
  </si>
  <si>
    <t>Aalborg</t>
  </si>
  <si>
    <t>Halkær</t>
  </si>
  <si>
    <t>Karlsmosen</t>
  </si>
  <si>
    <t>Porsmose</t>
  </si>
  <si>
    <t>Nees Vig</t>
  </si>
  <si>
    <t>Lillevig</t>
  </si>
  <si>
    <t>Struer</t>
  </si>
  <si>
    <t>Lemvig</t>
  </si>
  <si>
    <t>Hvidbjerg</t>
  </si>
  <si>
    <t>Rævind Bæk</t>
  </si>
  <si>
    <t>Viborg</t>
  </si>
  <si>
    <t>Hjarbæk Fjord</t>
  </si>
  <si>
    <t>Jordbro Å Daugbjerg</t>
  </si>
  <si>
    <t>Iglsø</t>
  </si>
  <si>
    <t xml:space="preserve">Viborg </t>
  </si>
  <si>
    <t>Nedre Skibsted Ådal</t>
  </si>
  <si>
    <t>Rebild</t>
  </si>
  <si>
    <t>Ryå</t>
  </si>
  <si>
    <t>Jammerbugt</t>
  </si>
  <si>
    <t>Debel Enge, Ryå</t>
  </si>
  <si>
    <t>Landbæk</t>
  </si>
  <si>
    <t>Brønderslev</t>
  </si>
  <si>
    <t>Heltborg Pumpelag</t>
  </si>
  <si>
    <t>Thisted</t>
  </si>
  <si>
    <t>Mejlsø</t>
  </si>
  <si>
    <t>Harre Vejle</t>
  </si>
  <si>
    <t>Skive</t>
  </si>
  <si>
    <t>Harre Nor</t>
  </si>
  <si>
    <t>Bjørnsholm Bugt, Riisgårde Bredning, Skive Fjord og Lovns Bredning</t>
  </si>
  <si>
    <t>Bådsgård Vig</t>
  </si>
  <si>
    <t>Skive - Karup å</t>
  </si>
  <si>
    <t>Skals Å hovedløb</t>
  </si>
  <si>
    <t>Mariagerfjord</t>
  </si>
  <si>
    <t>Rørledninger i Hvilsom 1</t>
  </si>
  <si>
    <t>Rørledninger i Hvilsom 2 (sø)</t>
  </si>
  <si>
    <t>Kongsvad Mølle Å</t>
  </si>
  <si>
    <t>Kravbæk</t>
  </si>
  <si>
    <t>Birkebækken</t>
  </si>
  <si>
    <t>Vesthimmerland</t>
  </si>
  <si>
    <t>Kåtbækken</t>
  </si>
  <si>
    <t>Randers</t>
  </si>
  <si>
    <t>Nørresø2</t>
  </si>
  <si>
    <t>Lerkenfeld 2</t>
  </si>
  <si>
    <t>Tisted-Terndrup Bæk</t>
  </si>
  <si>
    <t>Fly Enge</t>
  </si>
  <si>
    <t>Højris</t>
  </si>
  <si>
    <t>Madsbjerg Enge</t>
  </si>
  <si>
    <t>Vestersø</t>
  </si>
  <si>
    <t>Ny Spøttrup Enge</t>
  </si>
  <si>
    <t>Sønderlade Bæk</t>
  </si>
  <si>
    <t>Hvorvarp Bæk</t>
  </si>
  <si>
    <t>Stensbæk Enge</t>
  </si>
  <si>
    <t>Fald Å udløb</t>
  </si>
  <si>
    <t>Jordbro Å pumpelag nedstrøms</t>
  </si>
  <si>
    <t>Jordbro Å opstrøms statsprojekt</t>
  </si>
  <si>
    <t>Sjørring Sø</t>
  </si>
  <si>
    <t xml:space="preserve">Thisted </t>
  </si>
  <si>
    <t>Tastum Sø</t>
  </si>
  <si>
    <t>Sperring Sø</t>
  </si>
  <si>
    <t>Hjerk Nor</t>
  </si>
  <si>
    <t>1.2 Limfjorden</t>
  </si>
  <si>
    <t>Vesthimmerlands Kommune, Niels Vedel Limfjordsrådets Sekretariat</t>
  </si>
  <si>
    <t>Bradstrup Sø</t>
  </si>
  <si>
    <t>Kvælstofvådområde Skibsted Å mellem broerne</t>
  </si>
  <si>
    <t>Skeelslund</t>
  </si>
  <si>
    <t>Højslev- Stårup Enge</t>
  </si>
  <si>
    <t>Fald Å</t>
  </si>
  <si>
    <t>Stubdrup Bæk</t>
  </si>
  <si>
    <t>Jegstrup Bæk</t>
  </si>
  <si>
    <t>Grøndal</t>
  </si>
  <si>
    <t>Langvad Å</t>
  </si>
  <si>
    <t>Jerslev Bro Ry AA</t>
  </si>
  <si>
    <t>Vådområde Svenstrup 2018 - Realisering</t>
  </si>
  <si>
    <t xml:space="preserve">Skive </t>
  </si>
  <si>
    <t>Bjørnholms Bugt, Riisgårde Bredning, Skive Fjord og Lovns Bredning</t>
  </si>
  <si>
    <t>Volstrup</t>
  </si>
</sst>
</file>

<file path=xl/styles.xml><?xml version="1.0" encoding="utf-8"?>
<styleSheet xmlns="http://schemas.openxmlformats.org/spreadsheetml/2006/main">
  <numFmts count="4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406]d\.\ mmmm\ yyyy"/>
    <numFmt numFmtId="181" formatCode="[$-406]d\.\ mmmm\ yyyy;@"/>
    <numFmt numFmtId="182" formatCode="dd/mm/yy;@"/>
    <numFmt numFmtId="183" formatCode="0.00000"/>
    <numFmt numFmtId="184" formatCode="0.0000"/>
    <numFmt numFmtId="185" formatCode="0.000"/>
    <numFmt numFmtId="186" formatCode="0.0"/>
    <numFmt numFmtId="187" formatCode="#,##0.0"/>
    <numFmt numFmtId="188" formatCode="_(* #,##0.0_);_(* \(#,##0.0\);_(* &quot;-&quot;??_);_(@_)"/>
    <numFmt numFmtId="189" formatCode="_(* #,##0_);_(* \(#,##0\);_(* &quot;-&quot;??_);_(@_)"/>
    <numFmt numFmtId="190" formatCode="_(* #,##0.0_);_(* \(#,##0.0\);_(* &quot;-&quot;?_);_(@_)"/>
    <numFmt numFmtId="191" formatCode="&quot;Ja&quot;;&quot;Ja&quot;;&quot;Nej&quot;"/>
    <numFmt numFmtId="192" formatCode="&quot;Sandt&quot;;&quot;Sandt&quot;;&quot;Falsk&quot;"/>
    <numFmt numFmtId="193" formatCode="&quot;Til&quot;;&quot;Til&quot;;&quot;Fra&quot;"/>
    <numFmt numFmtId="194" formatCode="[$€-2]\ #.##000_);[Red]\([$€-2]\ #.##000\)"/>
    <numFmt numFmtId="195" formatCode="#,##0.0_ ;[Red]\-#,##0.0\ "/>
    <numFmt numFmtId="196" formatCode="0.0_ ;[Red]\-0.0\ "/>
  </numFmts>
  <fonts count="66">
    <font>
      <sz val="10"/>
      <name val="Arial"/>
      <family val="0"/>
    </font>
    <font>
      <b/>
      <sz val="10"/>
      <name val="Arial"/>
      <family val="2"/>
    </font>
    <font>
      <sz val="8"/>
      <name val="Arial"/>
      <family val="2"/>
    </font>
    <font>
      <sz val="11"/>
      <name val="Arial"/>
      <family val="2"/>
    </font>
    <font>
      <b/>
      <sz val="11"/>
      <name val="Arial"/>
      <family val="2"/>
    </font>
    <font>
      <u val="single"/>
      <sz val="10"/>
      <color indexed="12"/>
      <name val="Arial"/>
      <family val="2"/>
    </font>
    <font>
      <u val="single"/>
      <sz val="10"/>
      <color indexed="36"/>
      <name val="Arial"/>
      <family val="2"/>
    </font>
    <font>
      <b/>
      <sz val="20"/>
      <name val="Arial"/>
      <family val="2"/>
    </font>
    <font>
      <b/>
      <sz val="12"/>
      <name val="Arial"/>
      <family val="2"/>
    </font>
    <font>
      <sz val="12"/>
      <name val="Arial"/>
      <family val="2"/>
    </font>
    <font>
      <b/>
      <sz val="14"/>
      <name val="Arial"/>
      <family val="2"/>
    </font>
    <font>
      <b/>
      <i/>
      <sz val="10"/>
      <name val="Arial"/>
      <family val="2"/>
    </font>
    <font>
      <sz val="14"/>
      <name val="Arial"/>
      <family val="2"/>
    </font>
    <font>
      <sz val="8"/>
      <name val="Tahoma"/>
      <family val="2"/>
    </font>
    <font>
      <b/>
      <sz val="18"/>
      <name val="Arial"/>
      <family val="2"/>
    </font>
    <font>
      <b/>
      <sz val="26"/>
      <color indexed="10"/>
      <name val="Arial"/>
      <family val="2"/>
    </font>
    <font>
      <sz val="11"/>
      <name val="Calibri"/>
      <family val="2"/>
    </font>
    <font>
      <i/>
      <sz val="11"/>
      <name val="Calibri"/>
      <family val="2"/>
    </font>
    <font>
      <b/>
      <sz val="16"/>
      <name val="Arial"/>
      <family val="2"/>
    </font>
    <font>
      <b/>
      <sz val="11"/>
      <name val="Tahoma"/>
      <family val="2"/>
    </font>
    <font>
      <sz val="11"/>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9"/>
      <color indexed="8"/>
      <name val="Arial"/>
      <family val="2"/>
    </font>
    <font>
      <sz val="9"/>
      <color indexed="8"/>
      <name val="Arial"/>
      <family val="2"/>
    </font>
    <font>
      <b/>
      <sz val="11"/>
      <color indexed="14"/>
      <name val="Arial"/>
      <family val="2"/>
    </font>
    <font>
      <sz val="11"/>
      <color indexed="5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9"/>
      <color rgb="FF000000"/>
      <name val="Arial"/>
      <family val="2"/>
    </font>
    <font>
      <b/>
      <sz val="11"/>
      <color rgb="FF000000"/>
      <name val="Calibri"/>
      <family val="2"/>
    </font>
    <font>
      <sz val="9"/>
      <color rgb="FF000000"/>
      <name val="Arial"/>
      <family val="2"/>
    </font>
    <font>
      <sz val="11"/>
      <color rgb="FF000000"/>
      <name val="Calibri"/>
      <family val="2"/>
    </font>
    <font>
      <b/>
      <sz val="11"/>
      <color rgb="FFFF00FF"/>
      <name val="Arial"/>
      <family val="2"/>
    </font>
    <font>
      <sz val="11"/>
      <color rgb="FF92D05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2D050"/>
        <bgColor indexed="64"/>
      </patternFill>
    </fill>
    <fill>
      <patternFill patternType="solid">
        <fgColor theme="3" tint="0.5999900102615356"/>
        <bgColor indexed="64"/>
      </patternFill>
    </fill>
    <fill>
      <patternFill patternType="lightDown">
        <fgColor theme="3"/>
        <bgColor theme="3" tint="0.5999900102615356"/>
      </patternFill>
    </fill>
    <fill>
      <patternFill patternType="lightDown">
        <bgColor theme="3" tint="0.5999900102615356"/>
      </patternFill>
    </fill>
    <fill>
      <patternFill patternType="solid">
        <fgColor rgb="FFFFFF00"/>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thin"/>
      <top>
        <color indexed="63"/>
      </top>
      <bottom style="mediu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style="medium"/>
      <right style="thin"/>
      <top style="medium"/>
      <bottom style="thin"/>
    </border>
    <border>
      <left style="thin"/>
      <right>
        <color indexed="63"/>
      </right>
      <top>
        <color indexed="63"/>
      </top>
      <bottom style="medium"/>
    </border>
    <border>
      <left style="medium"/>
      <right style="medium"/>
      <top style="medium"/>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style="medium"/>
      <bottom style="thin"/>
    </border>
    <border>
      <left>
        <color indexed="63"/>
      </left>
      <right>
        <color indexed="63"/>
      </right>
      <top style="medium"/>
      <bottom style="medium"/>
    </border>
    <border>
      <left style="medium"/>
      <right style="medium"/>
      <top>
        <color indexed="63"/>
      </top>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thin"/>
      <right style="thin"/>
      <top style="medium"/>
      <bottom>
        <color indexed="63"/>
      </bottom>
    </border>
    <border>
      <left style="thin"/>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color indexed="63"/>
      </bottom>
    </border>
    <border>
      <left style="thin"/>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thin"/>
      <top>
        <color indexed="63"/>
      </top>
      <bottom style="thin"/>
    </border>
    <border>
      <left>
        <color indexed="63"/>
      </left>
      <right style="medium"/>
      <top>
        <color indexed="63"/>
      </top>
      <bottom style="thin"/>
    </border>
    <border>
      <left style="medium"/>
      <right style="medium"/>
      <top style="thin"/>
      <bottom>
        <color indexed="63"/>
      </bottom>
    </border>
    <border>
      <left>
        <color indexed="63"/>
      </left>
      <right style="thin"/>
      <top>
        <color indexed="63"/>
      </top>
      <bottom style="thin"/>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0" fillId="20" borderId="1" applyNumberFormat="0" applyFont="0" applyAlignment="0" applyProtection="0"/>
    <xf numFmtId="0" fontId="45" fillId="21" borderId="2" applyNumberFormat="0" applyAlignment="0" applyProtection="0"/>
    <xf numFmtId="0" fontId="6"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29"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9" fillId="30" borderId="3" applyNumberFormat="0" applyAlignment="0" applyProtection="0"/>
    <xf numFmtId="0" fontId="5" fillId="0" borderId="0" applyNumberFormat="0" applyFill="0" applyBorder="0" applyAlignment="0" applyProtection="0"/>
    <xf numFmtId="0" fontId="50" fillId="31" borderId="0" applyNumberFormat="0" applyBorder="0" applyAlignment="0" applyProtection="0"/>
    <xf numFmtId="0" fontId="0" fillId="0" borderId="0">
      <alignment/>
      <protection/>
    </xf>
    <xf numFmtId="0" fontId="42" fillId="0" borderId="0">
      <alignment/>
      <protection/>
    </xf>
    <xf numFmtId="0" fontId="51" fillId="21" borderId="4" applyNumberFormat="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301">
    <xf numFmtId="0" fontId="0" fillId="0" borderId="0" xfId="0" applyAlignment="1">
      <alignment/>
    </xf>
    <xf numFmtId="0" fontId="1" fillId="0" borderId="0" xfId="0" applyFont="1" applyAlignment="1">
      <alignment/>
    </xf>
    <xf numFmtId="0" fontId="4" fillId="0" borderId="0" xfId="0" applyFont="1" applyAlignment="1">
      <alignment/>
    </xf>
    <xf numFmtId="0" fontId="0" fillId="0" borderId="0" xfId="0" applyFill="1" applyAlignment="1">
      <alignment/>
    </xf>
    <xf numFmtId="0" fontId="10" fillId="0" borderId="0" xfId="0" applyFont="1" applyAlignment="1">
      <alignment vertical="center"/>
    </xf>
    <xf numFmtId="0" fontId="16" fillId="0" borderId="0" xfId="0" applyFont="1" applyAlignment="1">
      <alignment vertical="top" wrapText="1"/>
    </xf>
    <xf numFmtId="0" fontId="59" fillId="0" borderId="10" xfId="68" applyFont="1" applyBorder="1" applyAlignment="1">
      <alignment horizontal="left"/>
      <protection/>
    </xf>
    <xf numFmtId="0" fontId="60" fillId="0" borderId="10" xfId="69" applyFont="1" applyFill="1" applyBorder="1" applyAlignment="1">
      <alignment wrapText="1"/>
      <protection/>
    </xf>
    <xf numFmtId="0" fontId="61" fillId="0" borderId="11" xfId="68" applyFont="1" applyBorder="1" applyAlignment="1">
      <alignment vertical="center"/>
      <protection/>
    </xf>
    <xf numFmtId="0" fontId="61" fillId="0" borderId="10" xfId="68" applyFont="1" applyBorder="1" applyAlignment="1">
      <alignment vertical="center"/>
      <protection/>
    </xf>
    <xf numFmtId="3" fontId="1" fillId="33" borderId="10" xfId="69" applyNumberFormat="1" applyFont="1" applyFill="1" applyBorder="1" applyAlignment="1">
      <alignment/>
      <protection/>
    </xf>
    <xf numFmtId="0" fontId="60" fillId="0" borderId="0" xfId="0" applyFont="1" applyFill="1" applyBorder="1" applyAlignment="1">
      <alignment wrapText="1"/>
    </xf>
    <xf numFmtId="0" fontId="62" fillId="0" borderId="0" xfId="0" applyNumberFormat="1" applyFont="1" applyFill="1" applyBorder="1" applyAlignment="1">
      <alignment horizontal="right"/>
    </xf>
    <xf numFmtId="187" fontId="0" fillId="0" borderId="0" xfId="0" applyNumberFormat="1" applyFill="1" applyBorder="1" applyAlignment="1">
      <alignment horizontal="right"/>
    </xf>
    <xf numFmtId="0" fontId="17" fillId="33" borderId="0" xfId="0" applyFont="1" applyFill="1" applyBorder="1" applyAlignment="1">
      <alignment vertical="top"/>
    </xf>
    <xf numFmtId="3" fontId="0" fillId="0" borderId="0" xfId="0" applyNumberFormat="1" applyFont="1" applyBorder="1" applyAlignment="1">
      <alignment horizontal="right"/>
    </xf>
    <xf numFmtId="3" fontId="0" fillId="0" borderId="0" xfId="0" applyNumberFormat="1" applyAlignment="1">
      <alignment/>
    </xf>
    <xf numFmtId="3" fontId="62" fillId="34" borderId="11" xfId="69" applyNumberFormat="1" applyFont="1" applyFill="1" applyBorder="1" applyAlignment="1">
      <alignment horizontal="right"/>
      <protection/>
    </xf>
    <xf numFmtId="3" fontId="42" fillId="34" borderId="10" xfId="69" applyNumberFormat="1" applyFill="1" applyBorder="1" applyAlignment="1">
      <alignment horizontal="right"/>
      <protection/>
    </xf>
    <xf numFmtId="0" fontId="0" fillId="35" borderId="0" xfId="0" applyFill="1" applyAlignment="1">
      <alignment/>
    </xf>
    <xf numFmtId="0" fontId="3" fillId="35" borderId="0" xfId="0" applyFont="1" applyFill="1" applyAlignment="1">
      <alignment/>
    </xf>
    <xf numFmtId="0" fontId="8" fillId="35" borderId="0" xfId="0" applyFont="1" applyFill="1" applyBorder="1" applyAlignment="1">
      <alignment/>
    </xf>
    <xf numFmtId="0" fontId="9" fillId="35" borderId="0" xfId="0" applyFont="1" applyFill="1" applyAlignment="1">
      <alignment/>
    </xf>
    <xf numFmtId="0" fontId="8" fillId="35" borderId="0" xfId="0" applyFont="1" applyFill="1" applyAlignment="1">
      <alignment/>
    </xf>
    <xf numFmtId="0" fontId="3" fillId="35" borderId="0" xfId="0" applyFont="1" applyFill="1" applyBorder="1" applyAlignment="1">
      <alignment/>
    </xf>
    <xf numFmtId="0" fontId="9" fillId="35" borderId="0" xfId="0" applyFont="1" applyFill="1" applyBorder="1" applyAlignment="1">
      <alignment/>
    </xf>
    <xf numFmtId="182" fontId="9" fillId="35" borderId="0" xfId="0" applyNumberFormat="1" applyFont="1" applyFill="1" applyBorder="1" applyAlignment="1">
      <alignment/>
    </xf>
    <xf numFmtId="3" fontId="9" fillId="35" borderId="0" xfId="0" applyNumberFormat="1" applyFont="1" applyFill="1" applyBorder="1" applyAlignment="1">
      <alignment/>
    </xf>
    <xf numFmtId="0" fontId="0" fillId="35" borderId="0" xfId="0" applyFill="1" applyBorder="1" applyAlignment="1">
      <alignment/>
    </xf>
    <xf numFmtId="0" fontId="4" fillId="35" borderId="0" xfId="0" applyFont="1" applyFill="1" applyBorder="1" applyAlignment="1">
      <alignment/>
    </xf>
    <xf numFmtId="3" fontId="8" fillId="35" borderId="0" xfId="0" applyNumberFormat="1" applyFont="1" applyFill="1" applyBorder="1" applyAlignment="1">
      <alignment horizontal="center"/>
    </xf>
    <xf numFmtId="0" fontId="8" fillId="35" borderId="0" xfId="0" applyFont="1" applyFill="1" applyBorder="1" applyAlignment="1">
      <alignment horizontal="right"/>
    </xf>
    <xf numFmtId="187" fontId="8" fillId="35" borderId="0" xfId="0" applyNumberFormat="1" applyFont="1" applyFill="1" applyBorder="1" applyAlignment="1">
      <alignment/>
    </xf>
    <xf numFmtId="3" fontId="8" fillId="35" borderId="0" xfId="0" applyNumberFormat="1" applyFont="1" applyFill="1" applyBorder="1" applyAlignment="1">
      <alignment/>
    </xf>
    <xf numFmtId="3" fontId="12" fillId="35" borderId="0" xfId="0" applyNumberFormat="1" applyFont="1" applyFill="1" applyBorder="1" applyAlignment="1">
      <alignment/>
    </xf>
    <xf numFmtId="0" fontId="4" fillId="35" borderId="0" xfId="0" applyFont="1" applyFill="1" applyBorder="1" applyAlignment="1">
      <alignment/>
    </xf>
    <xf numFmtId="0" fontId="0" fillId="35" borderId="0" xfId="0" applyFont="1" applyFill="1" applyAlignment="1">
      <alignment/>
    </xf>
    <xf numFmtId="182" fontId="3" fillId="35" borderId="0" xfId="0" applyNumberFormat="1" applyFont="1" applyFill="1" applyBorder="1" applyAlignment="1">
      <alignment/>
    </xf>
    <xf numFmtId="3" fontId="3" fillId="35" borderId="0" xfId="0" applyNumberFormat="1" applyFont="1" applyFill="1" applyBorder="1" applyAlignment="1">
      <alignment/>
    </xf>
    <xf numFmtId="0" fontId="3" fillId="35" borderId="0" xfId="0" applyFont="1" applyFill="1" applyBorder="1" applyAlignment="1" applyProtection="1">
      <alignment/>
      <protection locked="0"/>
    </xf>
    <xf numFmtId="0" fontId="3" fillId="34" borderId="12" xfId="0" applyFont="1" applyFill="1" applyBorder="1" applyAlignment="1" applyProtection="1">
      <alignment/>
      <protection locked="0"/>
    </xf>
    <xf numFmtId="0" fontId="3" fillId="34" borderId="13" xfId="0" applyFont="1" applyFill="1" applyBorder="1" applyAlignment="1" applyProtection="1">
      <alignment/>
      <protection locked="0"/>
    </xf>
    <xf numFmtId="0" fontId="4" fillId="35" borderId="14" xfId="0" applyFont="1" applyFill="1" applyBorder="1" applyAlignment="1">
      <alignment horizontal="right"/>
    </xf>
    <xf numFmtId="0" fontId="4" fillId="35" borderId="0" xfId="0" applyFont="1" applyFill="1" applyBorder="1" applyAlignment="1">
      <alignment horizontal="right"/>
    </xf>
    <xf numFmtId="187" fontId="4" fillId="35" borderId="0" xfId="0" applyNumberFormat="1" applyFont="1" applyFill="1" applyBorder="1" applyAlignment="1">
      <alignment/>
    </xf>
    <xf numFmtId="3" fontId="4" fillId="35" borderId="0" xfId="0" applyNumberFormat="1" applyFont="1" applyFill="1" applyBorder="1" applyAlignment="1">
      <alignment/>
    </xf>
    <xf numFmtId="189" fontId="4" fillId="35" borderId="0" xfId="46" applyNumberFormat="1" applyFont="1" applyFill="1" applyBorder="1" applyAlignment="1">
      <alignment/>
    </xf>
    <xf numFmtId="0" fontId="4" fillId="36" borderId="15" xfId="0" applyFont="1" applyFill="1" applyBorder="1" applyAlignment="1">
      <alignment/>
    </xf>
    <xf numFmtId="0" fontId="4" fillId="36" borderId="14" xfId="0" applyFont="1" applyFill="1" applyBorder="1" applyAlignment="1">
      <alignment/>
    </xf>
    <xf numFmtId="0" fontId="4" fillId="36" borderId="0" xfId="0" applyFont="1" applyFill="1" applyBorder="1" applyAlignment="1">
      <alignment/>
    </xf>
    <xf numFmtId="0" fontId="4" fillId="36" borderId="16" xfId="0" applyFont="1" applyFill="1" applyBorder="1" applyAlignment="1">
      <alignment/>
    </xf>
    <xf numFmtId="0" fontId="4" fillId="36" borderId="17" xfId="0" applyFont="1" applyFill="1" applyBorder="1" applyAlignment="1">
      <alignment/>
    </xf>
    <xf numFmtId="0" fontId="4" fillId="35" borderId="0" xfId="68" applyFont="1" applyFill="1" applyBorder="1">
      <alignment/>
      <protection/>
    </xf>
    <xf numFmtId="0" fontId="3" fillId="35" borderId="0" xfId="68" applyFont="1" applyFill="1" applyBorder="1">
      <alignment/>
      <protection/>
    </xf>
    <xf numFmtId="3" fontId="4" fillId="35" borderId="0" xfId="68" applyNumberFormat="1" applyFont="1" applyFill="1" applyBorder="1" applyAlignment="1">
      <alignment horizontal="center"/>
      <protection/>
    </xf>
    <xf numFmtId="0" fontId="3" fillId="35" borderId="0" xfId="68" applyFont="1" applyFill="1">
      <alignment/>
      <protection/>
    </xf>
    <xf numFmtId="0" fontId="3" fillId="35" borderId="0" xfId="68" applyFont="1" applyFill="1" applyBorder="1">
      <alignment/>
      <protection/>
    </xf>
    <xf numFmtId="0" fontId="4" fillId="36" borderId="18" xfId="0" applyFont="1" applyFill="1" applyBorder="1" applyAlignment="1">
      <alignment/>
    </xf>
    <xf numFmtId="0" fontId="0" fillId="0" borderId="0" xfId="68" applyFont="1">
      <alignment/>
      <protection/>
    </xf>
    <xf numFmtId="0" fontId="0" fillId="0" borderId="0" xfId="68" applyFont="1" applyFill="1">
      <alignment/>
      <protection/>
    </xf>
    <xf numFmtId="0" fontId="3" fillId="34" borderId="19" xfId="0" applyFont="1" applyFill="1" applyBorder="1" applyAlignment="1" applyProtection="1">
      <alignment/>
      <protection locked="0"/>
    </xf>
    <xf numFmtId="0" fontId="3" fillId="34" borderId="20" xfId="0" applyFont="1" applyFill="1" applyBorder="1" applyAlignment="1" applyProtection="1">
      <alignment/>
      <protection locked="0"/>
    </xf>
    <xf numFmtId="0" fontId="3" fillId="34" borderId="21" xfId="0" applyFont="1" applyFill="1" applyBorder="1" applyAlignment="1" applyProtection="1">
      <alignment/>
      <protection locked="0"/>
    </xf>
    <xf numFmtId="0" fontId="4" fillId="36" borderId="22" xfId="0" applyFont="1" applyFill="1" applyBorder="1" applyAlignment="1">
      <alignment/>
    </xf>
    <xf numFmtId="0" fontId="4" fillId="36" borderId="23" xfId="0" applyFont="1" applyFill="1" applyBorder="1" applyAlignment="1">
      <alignment/>
    </xf>
    <xf numFmtId="0" fontId="4" fillId="36" borderId="24" xfId="0" applyFont="1" applyFill="1" applyBorder="1" applyAlignment="1">
      <alignment/>
    </xf>
    <xf numFmtId="0" fontId="3" fillId="34" borderId="25" xfId="68" applyFont="1" applyFill="1" applyBorder="1" applyProtection="1">
      <alignment/>
      <protection locked="0"/>
    </xf>
    <xf numFmtId="0" fontId="3" fillId="34" borderId="26" xfId="68" applyFont="1" applyFill="1" applyBorder="1" applyProtection="1">
      <alignment/>
      <protection locked="0"/>
    </xf>
    <xf numFmtId="189" fontId="4" fillId="35" borderId="14" xfId="46" applyNumberFormat="1" applyFont="1" applyFill="1" applyBorder="1" applyAlignment="1" applyProtection="1">
      <alignment/>
      <protection/>
    </xf>
    <xf numFmtId="189" fontId="4" fillId="35" borderId="27" xfId="46" applyNumberFormat="1" applyFont="1" applyFill="1" applyBorder="1" applyAlignment="1" applyProtection="1">
      <alignment/>
      <protection/>
    </xf>
    <xf numFmtId="0" fontId="3" fillId="34" borderId="28" xfId="68" applyFont="1" applyFill="1" applyBorder="1" applyProtection="1">
      <alignment/>
      <protection locked="0"/>
    </xf>
    <xf numFmtId="0" fontId="3" fillId="34" borderId="10" xfId="68" applyFont="1" applyFill="1" applyBorder="1" applyProtection="1">
      <alignment/>
      <protection locked="0"/>
    </xf>
    <xf numFmtId="3" fontId="3" fillId="34" borderId="29" xfId="68" applyNumberFormat="1" applyFont="1" applyFill="1" applyBorder="1" applyProtection="1">
      <alignment/>
      <protection locked="0"/>
    </xf>
    <xf numFmtId="0" fontId="3" fillId="34" borderId="30" xfId="68" applyFont="1" applyFill="1" applyBorder="1" applyProtection="1">
      <alignment/>
      <protection locked="0"/>
    </xf>
    <xf numFmtId="0" fontId="3" fillId="34" borderId="31" xfId="68" applyFont="1" applyFill="1" applyBorder="1" applyProtection="1">
      <alignment/>
      <protection locked="0"/>
    </xf>
    <xf numFmtId="187" fontId="3" fillId="36" borderId="22" xfId="68" applyNumberFormat="1" applyFont="1" applyFill="1" applyBorder="1" applyProtection="1">
      <alignment/>
      <protection/>
    </xf>
    <xf numFmtId="187" fontId="3" fillId="36" borderId="23" xfId="68" applyNumberFormat="1" applyFont="1" applyFill="1" applyBorder="1" applyProtection="1">
      <alignment/>
      <protection/>
    </xf>
    <xf numFmtId="3" fontId="3" fillId="36" borderId="23" xfId="68" applyNumberFormat="1" applyFont="1" applyFill="1" applyBorder="1" applyProtection="1">
      <alignment/>
      <protection/>
    </xf>
    <xf numFmtId="182" fontId="3" fillId="36" borderId="23" xfId="68" applyNumberFormat="1" applyFont="1" applyFill="1" applyBorder="1" applyProtection="1">
      <alignment/>
      <protection/>
    </xf>
    <xf numFmtId="187" fontId="3" fillId="36" borderId="24" xfId="68" applyNumberFormat="1" applyFont="1" applyFill="1" applyBorder="1" applyProtection="1">
      <alignment/>
      <protection/>
    </xf>
    <xf numFmtId="187" fontId="3" fillId="36" borderId="0" xfId="68" applyNumberFormat="1" applyFont="1" applyFill="1" applyBorder="1" applyProtection="1">
      <alignment/>
      <protection/>
    </xf>
    <xf numFmtId="3" fontId="3" fillId="36" borderId="0" xfId="68" applyNumberFormat="1" applyFont="1" applyFill="1" applyBorder="1" applyProtection="1">
      <alignment/>
      <protection/>
    </xf>
    <xf numFmtId="182" fontId="3" fillId="36" borderId="0" xfId="68" applyNumberFormat="1" applyFont="1" applyFill="1" applyBorder="1" applyProtection="1">
      <alignment/>
      <protection/>
    </xf>
    <xf numFmtId="0" fontId="0" fillId="34" borderId="0" xfId="0" applyFill="1" applyAlignment="1" applyProtection="1">
      <alignment/>
      <protection locked="0"/>
    </xf>
    <xf numFmtId="3" fontId="4" fillId="36" borderId="17" xfId="68" applyNumberFormat="1" applyFont="1" applyFill="1" applyBorder="1" applyProtection="1">
      <alignment/>
      <protection/>
    </xf>
    <xf numFmtId="182" fontId="3" fillId="36" borderId="32" xfId="68" applyNumberFormat="1" applyFont="1" applyFill="1" applyBorder="1" applyProtection="1">
      <alignment/>
      <protection/>
    </xf>
    <xf numFmtId="182" fontId="3" fillId="36" borderId="33" xfId="68" applyNumberFormat="1" applyFont="1" applyFill="1" applyBorder="1" applyProtection="1">
      <alignment/>
      <protection/>
    </xf>
    <xf numFmtId="3" fontId="3" fillId="36" borderId="17" xfId="68" applyNumberFormat="1" applyFont="1" applyFill="1" applyBorder="1" applyProtection="1">
      <alignment/>
      <protection/>
    </xf>
    <xf numFmtId="187" fontId="3" fillId="36" borderId="17" xfId="68" applyNumberFormat="1" applyFont="1" applyFill="1" applyBorder="1" applyProtection="1">
      <alignment/>
      <protection/>
    </xf>
    <xf numFmtId="0" fontId="3" fillId="36" borderId="34" xfId="68" applyFont="1" applyFill="1" applyBorder="1" applyProtection="1">
      <alignment/>
      <protection/>
    </xf>
    <xf numFmtId="0" fontId="63" fillId="33" borderId="0" xfId="0" applyFont="1" applyFill="1" applyBorder="1" applyAlignment="1">
      <alignment/>
    </xf>
    <xf numFmtId="2" fontId="0" fillId="35" borderId="0" xfId="0" applyNumberFormat="1" applyFill="1" applyAlignment="1">
      <alignment/>
    </xf>
    <xf numFmtId="2" fontId="9" fillId="35" borderId="0" xfId="0" applyNumberFormat="1" applyFont="1" applyFill="1" applyAlignment="1">
      <alignment/>
    </xf>
    <xf numFmtId="2" fontId="4" fillId="35" borderId="0" xfId="0" applyNumberFormat="1" applyFont="1" applyFill="1" applyBorder="1" applyAlignment="1">
      <alignment/>
    </xf>
    <xf numFmtId="2" fontId="3" fillId="35" borderId="35" xfId="0" applyNumberFormat="1" applyFont="1" applyFill="1" applyBorder="1" applyAlignment="1" applyProtection="1">
      <alignment/>
      <protection/>
    </xf>
    <xf numFmtId="2" fontId="3" fillId="35" borderId="0" xfId="0" applyNumberFormat="1" applyFont="1" applyFill="1" applyBorder="1" applyAlignment="1">
      <alignment/>
    </xf>
    <xf numFmtId="2" fontId="4" fillId="36" borderId="32" xfId="0" applyNumberFormat="1" applyFont="1" applyFill="1" applyBorder="1" applyAlignment="1">
      <alignment/>
    </xf>
    <xf numFmtId="2" fontId="4" fillId="36" borderId="33" xfId="0" applyNumberFormat="1" applyFont="1" applyFill="1" applyBorder="1" applyAlignment="1">
      <alignment/>
    </xf>
    <xf numFmtId="2" fontId="4" fillId="36" borderId="34" xfId="0" applyNumberFormat="1" applyFont="1" applyFill="1" applyBorder="1" applyAlignment="1">
      <alignment/>
    </xf>
    <xf numFmtId="2" fontId="3" fillId="35" borderId="0" xfId="68" applyNumberFormat="1" applyFont="1" applyFill="1" applyBorder="1">
      <alignment/>
      <protection/>
    </xf>
    <xf numFmtId="2" fontId="3" fillId="36" borderId="32" xfId="68" applyNumberFormat="1" applyFont="1" applyFill="1" applyBorder="1" applyProtection="1">
      <alignment/>
      <protection/>
    </xf>
    <xf numFmtId="2" fontId="3" fillId="36" borderId="33" xfId="68" applyNumberFormat="1" applyFont="1" applyFill="1" applyBorder="1" applyProtection="1">
      <alignment/>
      <protection/>
    </xf>
    <xf numFmtId="2" fontId="3" fillId="36" borderId="34" xfId="68" applyNumberFormat="1" applyFont="1" applyFill="1" applyBorder="1" applyProtection="1">
      <alignment/>
      <protection/>
    </xf>
    <xf numFmtId="2" fontId="9" fillId="35" borderId="0" xfId="0" applyNumberFormat="1" applyFont="1" applyFill="1" applyBorder="1" applyAlignment="1">
      <alignment/>
    </xf>
    <xf numFmtId="2" fontId="3" fillId="36" borderId="23" xfId="68" applyNumberFormat="1" applyFont="1" applyFill="1" applyBorder="1" applyProtection="1">
      <alignment/>
      <protection/>
    </xf>
    <xf numFmtId="2" fontId="3" fillId="36" borderId="0" xfId="68" applyNumberFormat="1" applyFont="1" applyFill="1" applyBorder="1" applyProtection="1">
      <alignment/>
      <protection/>
    </xf>
    <xf numFmtId="2" fontId="12" fillId="35" borderId="0" xfId="0" applyNumberFormat="1" applyFont="1" applyFill="1" applyBorder="1" applyAlignment="1">
      <alignment/>
    </xf>
    <xf numFmtId="2" fontId="0" fillId="35" borderId="0" xfId="0" applyNumberFormat="1" applyFill="1" applyBorder="1" applyAlignment="1">
      <alignment/>
    </xf>
    <xf numFmtId="2" fontId="0" fillId="0" borderId="0" xfId="0" applyNumberFormat="1" applyAlignment="1">
      <alignment/>
    </xf>
    <xf numFmtId="2" fontId="0" fillId="34" borderId="0" xfId="0" applyNumberFormat="1" applyFill="1" applyAlignment="1" applyProtection="1">
      <alignment/>
      <protection locked="0"/>
    </xf>
    <xf numFmtId="2" fontId="3" fillId="35" borderId="0" xfId="0" applyNumberFormat="1" applyFont="1" applyFill="1" applyAlignment="1">
      <alignment/>
    </xf>
    <xf numFmtId="2" fontId="4" fillId="36" borderId="14" xfId="0" applyNumberFormat="1" applyFont="1" applyFill="1" applyBorder="1" applyAlignment="1" applyProtection="1">
      <alignment/>
      <protection/>
    </xf>
    <xf numFmtId="2" fontId="4" fillId="35" borderId="0" xfId="46" applyNumberFormat="1" applyFont="1" applyFill="1" applyBorder="1" applyAlignment="1">
      <alignment/>
    </xf>
    <xf numFmtId="2" fontId="8" fillId="35" borderId="0" xfId="0" applyNumberFormat="1" applyFont="1" applyFill="1" applyBorder="1" applyAlignment="1">
      <alignment/>
    </xf>
    <xf numFmtId="2" fontId="4" fillId="35" borderId="23" xfId="0" applyNumberFormat="1" applyFont="1" applyFill="1" applyBorder="1" applyAlignment="1">
      <alignment horizontal="center"/>
    </xf>
    <xf numFmtId="2" fontId="4" fillId="35" borderId="17" xfId="0" applyNumberFormat="1" applyFont="1" applyFill="1" applyBorder="1" applyAlignment="1">
      <alignment horizontal="center"/>
    </xf>
    <xf numFmtId="14" fontId="0" fillId="35" borderId="0" xfId="0" applyNumberFormat="1" applyFill="1" applyAlignment="1">
      <alignment/>
    </xf>
    <xf numFmtId="14" fontId="9" fillId="35" borderId="0" xfId="0" applyNumberFormat="1" applyFont="1" applyFill="1" applyAlignment="1">
      <alignment/>
    </xf>
    <xf numFmtId="14" fontId="3" fillId="35" borderId="0" xfId="0" applyNumberFormat="1" applyFont="1" applyFill="1" applyAlignment="1">
      <alignment/>
    </xf>
    <xf numFmtId="14" fontId="4" fillId="35" borderId="0" xfId="0" applyNumberFormat="1" applyFont="1" applyFill="1" applyBorder="1" applyAlignment="1">
      <alignment/>
    </xf>
    <xf numFmtId="14" fontId="4" fillId="36" borderId="15" xfId="0" applyNumberFormat="1" applyFont="1" applyFill="1" applyBorder="1" applyAlignment="1">
      <alignment/>
    </xf>
    <xf numFmtId="14" fontId="3" fillId="35" borderId="0" xfId="0" applyNumberFormat="1" applyFont="1" applyFill="1" applyBorder="1" applyAlignment="1">
      <alignment/>
    </xf>
    <xf numFmtId="14" fontId="4" fillId="36" borderId="23" xfId="0" applyNumberFormat="1" applyFont="1" applyFill="1" applyBorder="1" applyAlignment="1">
      <alignment/>
    </xf>
    <xf numFmtId="14" fontId="4" fillId="36" borderId="0" xfId="0" applyNumberFormat="1" applyFont="1" applyFill="1" applyBorder="1" applyAlignment="1">
      <alignment/>
    </xf>
    <xf numFmtId="14" fontId="4" fillId="36" borderId="17" xfId="0" applyNumberFormat="1" applyFont="1" applyFill="1" applyBorder="1" applyAlignment="1">
      <alignment/>
    </xf>
    <xf numFmtId="14" fontId="3" fillId="35" borderId="0" xfId="68" applyNumberFormat="1" applyFont="1" applyFill="1" applyBorder="1">
      <alignment/>
      <protection/>
    </xf>
    <xf numFmtId="14" fontId="3" fillId="36" borderId="23" xfId="68" applyNumberFormat="1" applyFont="1" applyFill="1" applyBorder="1" applyProtection="1">
      <alignment/>
      <protection/>
    </xf>
    <xf numFmtId="14" fontId="3" fillId="36" borderId="0" xfId="68" applyNumberFormat="1" applyFont="1" applyFill="1" applyBorder="1" applyProtection="1">
      <alignment/>
      <protection/>
    </xf>
    <xf numFmtId="14" fontId="3" fillId="36" borderId="17" xfId="68" applyNumberFormat="1" applyFont="1" applyFill="1" applyBorder="1" applyProtection="1">
      <alignment/>
      <protection/>
    </xf>
    <xf numFmtId="14" fontId="9" fillId="35" borderId="0" xfId="0" applyNumberFormat="1" applyFont="1" applyFill="1" applyBorder="1" applyAlignment="1">
      <alignment/>
    </xf>
    <xf numFmtId="14" fontId="12" fillId="35" borderId="0" xfId="0" applyNumberFormat="1" applyFont="1" applyFill="1" applyBorder="1" applyAlignment="1">
      <alignment/>
    </xf>
    <xf numFmtId="14" fontId="0" fillId="35" borderId="0" xfId="0" applyNumberFormat="1" applyFill="1" applyBorder="1" applyAlignment="1">
      <alignment/>
    </xf>
    <xf numFmtId="14" fontId="0" fillId="0" borderId="0" xfId="0" applyNumberFormat="1" applyAlignment="1">
      <alignment/>
    </xf>
    <xf numFmtId="14" fontId="0" fillId="34" borderId="0" xfId="0" applyNumberFormat="1" applyFill="1" applyAlignment="1" applyProtection="1">
      <alignment/>
      <protection locked="0"/>
    </xf>
    <xf numFmtId="14" fontId="4" fillId="36" borderId="15" xfId="0" applyNumberFormat="1" applyFont="1" applyFill="1" applyBorder="1" applyAlignment="1" applyProtection="1">
      <alignment/>
      <protection/>
    </xf>
    <xf numFmtId="14" fontId="4" fillId="36" borderId="14" xfId="0" applyNumberFormat="1" applyFont="1" applyFill="1" applyBorder="1" applyAlignment="1" applyProtection="1">
      <alignment/>
      <protection/>
    </xf>
    <xf numFmtId="14" fontId="3" fillId="35" borderId="0" xfId="0" applyNumberFormat="1" applyFont="1" applyFill="1" applyBorder="1" applyAlignment="1" applyProtection="1">
      <alignment/>
      <protection/>
    </xf>
    <xf numFmtId="14" fontId="4" fillId="36" borderId="27" xfId="0" applyNumberFormat="1" applyFont="1" applyFill="1" applyBorder="1" applyAlignment="1">
      <alignment/>
    </xf>
    <xf numFmtId="14" fontId="3" fillId="35" borderId="0" xfId="68" applyNumberFormat="1" applyFont="1" applyFill="1">
      <alignment/>
      <protection/>
    </xf>
    <xf numFmtId="14" fontId="3" fillId="36" borderId="22" xfId="68" applyNumberFormat="1" applyFont="1" applyFill="1" applyBorder="1" applyProtection="1">
      <alignment/>
      <protection/>
    </xf>
    <xf numFmtId="14" fontId="3" fillId="36" borderId="24" xfId="68" applyNumberFormat="1" applyFont="1" applyFill="1" applyBorder="1" applyProtection="1">
      <alignment/>
      <protection/>
    </xf>
    <xf numFmtId="14" fontId="3" fillId="36" borderId="16" xfId="68" applyNumberFormat="1" applyFont="1" applyFill="1" applyBorder="1" applyProtection="1">
      <alignment/>
      <protection/>
    </xf>
    <xf numFmtId="14" fontId="4" fillId="36" borderId="16" xfId="68" applyNumberFormat="1" applyFont="1" applyFill="1" applyBorder="1">
      <alignment/>
      <protection/>
    </xf>
    <xf numFmtId="14" fontId="4" fillId="36" borderId="17" xfId="68" applyNumberFormat="1" applyFont="1" applyFill="1" applyBorder="1" applyProtection="1">
      <alignment/>
      <protection/>
    </xf>
    <xf numFmtId="14" fontId="0" fillId="0" borderId="0" xfId="0" applyNumberFormat="1" applyFont="1" applyFill="1" applyAlignment="1">
      <alignment/>
    </xf>
    <xf numFmtId="14" fontId="0" fillId="0" borderId="0" xfId="0" applyNumberFormat="1" applyFont="1" applyAlignment="1">
      <alignment/>
    </xf>
    <xf numFmtId="2" fontId="4" fillId="35" borderId="36" xfId="0" applyNumberFormat="1" applyFont="1" applyFill="1" applyBorder="1" applyAlignment="1">
      <alignment/>
    </xf>
    <xf numFmtId="2" fontId="4" fillId="35" borderId="14" xfId="0" applyNumberFormat="1" applyFont="1" applyFill="1" applyBorder="1" applyAlignment="1" applyProtection="1">
      <alignment/>
      <protection/>
    </xf>
    <xf numFmtId="195" fontId="3" fillId="34" borderId="10" xfId="0" applyNumberFormat="1" applyFont="1" applyFill="1" applyBorder="1" applyAlignment="1" applyProtection="1">
      <alignment/>
      <protection locked="0"/>
    </xf>
    <xf numFmtId="196" fontId="3" fillId="34" borderId="10" xfId="68" applyNumberFormat="1" applyFont="1" applyFill="1" applyBorder="1" applyProtection="1">
      <alignment/>
      <protection locked="0"/>
    </xf>
    <xf numFmtId="4" fontId="3" fillId="34" borderId="10" xfId="0" applyNumberFormat="1" applyFont="1" applyFill="1" applyBorder="1" applyAlignment="1" applyProtection="1">
      <alignment/>
      <protection locked="0"/>
    </xf>
    <xf numFmtId="0" fontId="4" fillId="36" borderId="37" xfId="0" applyFont="1" applyFill="1" applyBorder="1" applyAlignment="1">
      <alignment/>
    </xf>
    <xf numFmtId="0" fontId="4" fillId="36" borderId="16" xfId="68" applyFont="1" applyFill="1" applyBorder="1">
      <alignment/>
      <protection/>
    </xf>
    <xf numFmtId="182" fontId="4" fillId="36" borderId="17" xfId="68" applyNumberFormat="1" applyFont="1" applyFill="1" applyBorder="1" applyProtection="1">
      <alignment/>
      <protection/>
    </xf>
    <xf numFmtId="2" fontId="3" fillId="36" borderId="17" xfId="68" applyNumberFormat="1" applyFont="1" applyFill="1" applyBorder="1" applyProtection="1">
      <alignment/>
      <protection/>
    </xf>
    <xf numFmtId="182" fontId="3" fillId="36" borderId="17" xfId="68" applyNumberFormat="1" applyFont="1" applyFill="1" applyBorder="1" applyProtection="1">
      <alignment/>
      <protection/>
    </xf>
    <xf numFmtId="14" fontId="4" fillId="36" borderId="17" xfId="68" applyNumberFormat="1" applyFont="1" applyFill="1" applyBorder="1">
      <alignment/>
      <protection/>
    </xf>
    <xf numFmtId="182" fontId="3" fillId="36" borderId="34" xfId="68" applyNumberFormat="1" applyFont="1" applyFill="1" applyBorder="1" applyProtection="1">
      <alignment/>
      <protection/>
    </xf>
    <xf numFmtId="0" fontId="3" fillId="34" borderId="38" xfId="68" applyFont="1" applyFill="1" applyBorder="1" applyProtection="1">
      <alignment/>
      <protection locked="0"/>
    </xf>
    <xf numFmtId="0" fontId="3" fillId="34" borderId="39" xfId="68" applyFont="1" applyFill="1" applyBorder="1" applyProtection="1">
      <alignment/>
      <protection locked="0"/>
    </xf>
    <xf numFmtId="196" fontId="3" fillId="34" borderId="39" xfId="68" applyNumberFormat="1" applyFont="1" applyFill="1" applyBorder="1" applyProtection="1">
      <alignment/>
      <protection locked="0"/>
    </xf>
    <xf numFmtId="195" fontId="3" fillId="34" borderId="39" xfId="0" applyNumberFormat="1" applyFont="1" applyFill="1" applyBorder="1" applyAlignment="1" applyProtection="1">
      <alignment/>
      <protection locked="0"/>
    </xf>
    <xf numFmtId="4" fontId="3" fillId="34" borderId="39" xfId="0" applyNumberFormat="1" applyFont="1" applyFill="1" applyBorder="1" applyAlignment="1" applyProtection="1">
      <alignment/>
      <protection locked="0"/>
    </xf>
    <xf numFmtId="3" fontId="3" fillId="34" borderId="40" xfId="68" applyNumberFormat="1" applyFont="1" applyFill="1" applyBorder="1" applyProtection="1">
      <alignment/>
      <protection locked="0"/>
    </xf>
    <xf numFmtId="0" fontId="4" fillId="36" borderId="41" xfId="68" applyFont="1" applyFill="1" applyBorder="1">
      <alignment/>
      <protection/>
    </xf>
    <xf numFmtId="0" fontId="4" fillId="36" borderId="42" xfId="68" applyFont="1" applyFill="1" applyBorder="1">
      <alignment/>
      <protection/>
    </xf>
    <xf numFmtId="0" fontId="4" fillId="36" borderId="42" xfId="68" applyFont="1" applyFill="1" applyBorder="1" applyAlignment="1">
      <alignment horizontal="right"/>
      <protection/>
    </xf>
    <xf numFmtId="2" fontId="4" fillId="35" borderId="43" xfId="68" applyNumberFormat="1" applyFont="1" applyFill="1" applyBorder="1" applyAlignment="1">
      <alignment horizontal="right"/>
      <protection/>
    </xf>
    <xf numFmtId="3" fontId="4" fillId="35" borderId="44" xfId="68" applyNumberFormat="1" applyFont="1" applyFill="1" applyBorder="1">
      <alignment/>
      <protection/>
    </xf>
    <xf numFmtId="0" fontId="0" fillId="37" borderId="45" xfId="0" applyFill="1" applyBorder="1" applyAlignment="1">
      <alignment/>
    </xf>
    <xf numFmtId="0" fontId="0" fillId="37" borderId="46" xfId="0" applyFill="1" applyBorder="1" applyAlignment="1">
      <alignment/>
    </xf>
    <xf numFmtId="0" fontId="0" fillId="37" borderId="47" xfId="0" applyFill="1" applyBorder="1" applyAlignment="1">
      <alignment/>
    </xf>
    <xf numFmtId="2" fontId="3" fillId="35" borderId="48" xfId="0" applyNumberFormat="1" applyFont="1" applyFill="1" applyBorder="1" applyAlignment="1" applyProtection="1">
      <alignment/>
      <protection/>
    </xf>
    <xf numFmtId="0" fontId="3" fillId="34" borderId="49" xfId="0" applyFont="1" applyFill="1" applyBorder="1" applyAlignment="1" applyProtection="1">
      <alignment/>
      <protection locked="0"/>
    </xf>
    <xf numFmtId="2" fontId="4" fillId="36" borderId="42" xfId="0" applyNumberFormat="1" applyFont="1" applyFill="1" applyBorder="1" applyAlignment="1">
      <alignment/>
    </xf>
    <xf numFmtId="0" fontId="4" fillId="35" borderId="41" xfId="0" applyFont="1" applyFill="1" applyBorder="1" applyAlignment="1">
      <alignment horizontal="right"/>
    </xf>
    <xf numFmtId="2" fontId="4" fillId="35" borderId="42" xfId="0" applyNumberFormat="1" applyFont="1" applyFill="1" applyBorder="1" applyAlignment="1">
      <alignment/>
    </xf>
    <xf numFmtId="2" fontId="4" fillId="35" borderId="44" xfId="46" applyNumberFormat="1" applyFont="1" applyFill="1" applyBorder="1" applyAlignment="1">
      <alignment/>
    </xf>
    <xf numFmtId="2" fontId="3" fillId="14" borderId="50" xfId="68" applyNumberFormat="1" applyFont="1" applyFill="1" applyBorder="1" applyProtection="1">
      <alignment/>
      <protection locked="0"/>
    </xf>
    <xf numFmtId="0" fontId="3" fillId="35" borderId="51" xfId="68" applyFont="1" applyFill="1" applyBorder="1" applyProtection="1">
      <alignment/>
      <protection/>
    </xf>
    <xf numFmtId="0" fontId="3" fillId="35" borderId="52" xfId="68" applyFont="1" applyFill="1" applyBorder="1" applyProtection="1">
      <alignment/>
      <protection/>
    </xf>
    <xf numFmtId="0" fontId="3" fillId="35" borderId="53" xfId="68" applyFont="1" applyFill="1" applyBorder="1" applyProtection="1">
      <alignment/>
      <protection/>
    </xf>
    <xf numFmtId="0" fontId="1" fillId="35" borderId="0" xfId="0" applyFont="1" applyFill="1" applyAlignment="1" applyProtection="1">
      <alignment/>
      <protection/>
    </xf>
    <xf numFmtId="0" fontId="7" fillId="35" borderId="0" xfId="0" applyFont="1" applyFill="1" applyAlignment="1" applyProtection="1">
      <alignment/>
      <protection/>
    </xf>
    <xf numFmtId="0" fontId="0" fillId="35" borderId="0" xfId="0" applyFill="1" applyAlignment="1" applyProtection="1">
      <alignment/>
      <protection/>
    </xf>
    <xf numFmtId="0" fontId="15" fillId="35" borderId="0" xfId="0" applyFont="1" applyFill="1" applyAlignment="1" applyProtection="1">
      <alignment/>
      <protection/>
    </xf>
    <xf numFmtId="0" fontId="11" fillId="35" borderId="0" xfId="0" applyFont="1" applyFill="1" applyAlignment="1" applyProtection="1">
      <alignment/>
      <protection/>
    </xf>
    <xf numFmtId="0" fontId="10" fillId="38" borderId="0" xfId="0" applyFont="1" applyFill="1" applyAlignment="1" applyProtection="1">
      <alignment/>
      <protection/>
    </xf>
    <xf numFmtId="0" fontId="10" fillId="35" borderId="0" xfId="0" applyFont="1" applyFill="1" applyAlignment="1" applyProtection="1">
      <alignment/>
      <protection/>
    </xf>
    <xf numFmtId="0" fontId="3" fillId="35" borderId="0" xfId="0" applyFont="1" applyFill="1" applyAlignment="1" applyProtection="1">
      <alignment horizontal="right"/>
      <protection/>
    </xf>
    <xf numFmtId="0" fontId="3" fillId="35" borderId="0" xfId="0" applyFont="1" applyFill="1" applyAlignment="1" applyProtection="1">
      <alignment/>
      <protection/>
    </xf>
    <xf numFmtId="181" fontId="3" fillId="35" borderId="0" xfId="0" applyNumberFormat="1" applyFont="1" applyFill="1" applyAlignment="1" applyProtection="1">
      <alignment horizontal="right"/>
      <protection/>
    </xf>
    <xf numFmtId="0" fontId="3" fillId="35" borderId="0" xfId="0" applyFont="1" applyFill="1" applyAlignment="1" applyProtection="1">
      <alignment horizontal="left"/>
      <protection/>
    </xf>
    <xf numFmtId="0" fontId="14" fillId="35" borderId="0" xfId="0" applyFont="1" applyFill="1" applyAlignment="1" applyProtection="1">
      <alignment/>
      <protection/>
    </xf>
    <xf numFmtId="2" fontId="11" fillId="35" borderId="0" xfId="0" applyNumberFormat="1" applyFont="1" applyFill="1" applyAlignment="1" applyProtection="1">
      <alignment/>
      <protection/>
    </xf>
    <xf numFmtId="2" fontId="0" fillId="35" borderId="0" xfId="0" applyNumberFormat="1" applyFill="1" applyAlignment="1" applyProtection="1">
      <alignment/>
      <protection/>
    </xf>
    <xf numFmtId="14" fontId="0" fillId="35" borderId="0" xfId="0" applyNumberFormat="1" applyFill="1" applyAlignment="1" applyProtection="1">
      <alignment/>
      <protection/>
    </xf>
    <xf numFmtId="0" fontId="18" fillId="35" borderId="0" xfId="0" applyFont="1" applyFill="1" applyAlignment="1" applyProtection="1">
      <alignment/>
      <protection/>
    </xf>
    <xf numFmtId="0" fontId="4" fillId="35" borderId="0" xfId="0" applyFont="1" applyFill="1" applyAlignment="1" applyProtection="1">
      <alignment/>
      <protection/>
    </xf>
    <xf numFmtId="0" fontId="4" fillId="35" borderId="0" xfId="0" applyFont="1" applyFill="1" applyBorder="1" applyAlignment="1" applyProtection="1">
      <alignment/>
      <protection/>
    </xf>
    <xf numFmtId="2" fontId="3" fillId="35" borderId="0" xfId="0" applyNumberFormat="1" applyFont="1" applyFill="1" applyAlignment="1" applyProtection="1">
      <alignment/>
      <protection/>
    </xf>
    <xf numFmtId="14" fontId="3" fillId="35" borderId="0" xfId="0" applyNumberFormat="1" applyFont="1" applyFill="1" applyAlignment="1" applyProtection="1">
      <alignment/>
      <protection/>
    </xf>
    <xf numFmtId="14" fontId="4" fillId="35" borderId="0" xfId="0" applyNumberFormat="1" applyFont="1" applyFill="1" applyBorder="1" applyAlignment="1" applyProtection="1">
      <alignment/>
      <protection/>
    </xf>
    <xf numFmtId="2" fontId="4" fillId="35" borderId="0" xfId="0" applyNumberFormat="1" applyFont="1" applyFill="1" applyBorder="1" applyAlignment="1" applyProtection="1">
      <alignment/>
      <protection/>
    </xf>
    <xf numFmtId="0" fontId="3" fillId="35" borderId="0" xfId="0" applyFont="1" applyFill="1" applyBorder="1" applyAlignment="1" applyProtection="1">
      <alignment/>
      <protection/>
    </xf>
    <xf numFmtId="0" fontId="4" fillId="35" borderId="54" xfId="0" applyFont="1" applyFill="1" applyBorder="1" applyAlignment="1" applyProtection="1">
      <alignment/>
      <protection/>
    </xf>
    <xf numFmtId="0" fontId="4" fillId="35" borderId="48" xfId="0" applyFont="1" applyFill="1" applyBorder="1" applyAlignment="1" applyProtection="1">
      <alignment wrapText="1"/>
      <protection/>
    </xf>
    <xf numFmtId="0" fontId="4" fillId="35" borderId="48" xfId="0" applyFont="1" applyFill="1" applyBorder="1" applyAlignment="1" applyProtection="1">
      <alignment/>
      <protection/>
    </xf>
    <xf numFmtId="2" fontId="4" fillId="35" borderId="48" xfId="0" applyNumberFormat="1" applyFont="1" applyFill="1" applyBorder="1" applyAlignment="1" applyProtection="1">
      <alignment wrapText="1"/>
      <protection/>
    </xf>
    <xf numFmtId="14" fontId="4" fillId="35" borderId="48" xfId="0" applyNumberFormat="1" applyFont="1" applyFill="1" applyBorder="1" applyAlignment="1" applyProtection="1">
      <alignment wrapText="1"/>
      <protection/>
    </xf>
    <xf numFmtId="2" fontId="4" fillId="35" borderId="48" xfId="68" applyNumberFormat="1" applyFont="1" applyFill="1" applyBorder="1" applyAlignment="1" applyProtection="1">
      <alignment wrapText="1"/>
      <protection/>
    </xf>
    <xf numFmtId="0" fontId="4" fillId="35" borderId="55" xfId="0" applyFont="1" applyFill="1" applyBorder="1" applyAlignment="1" applyProtection="1">
      <alignment wrapText="1"/>
      <protection/>
    </xf>
    <xf numFmtId="0" fontId="4" fillId="35" borderId="47" xfId="68" applyFont="1" applyFill="1" applyBorder="1" applyProtection="1">
      <alignment/>
      <protection/>
    </xf>
    <xf numFmtId="0" fontId="4" fillId="35" borderId="22" xfId="0" applyFont="1" applyFill="1" applyBorder="1" applyAlignment="1" applyProtection="1">
      <alignment/>
      <protection/>
    </xf>
    <xf numFmtId="0" fontId="3" fillId="35" borderId="23" xfId="0" applyFont="1" applyFill="1" applyBorder="1" applyAlignment="1" applyProtection="1">
      <alignment/>
      <protection/>
    </xf>
    <xf numFmtId="0" fontId="4" fillId="35" borderId="23" xfId="0" applyFont="1" applyFill="1" applyBorder="1" applyAlignment="1" applyProtection="1">
      <alignment/>
      <protection/>
    </xf>
    <xf numFmtId="0" fontId="4" fillId="35" borderId="16" xfId="0" applyFont="1" applyFill="1" applyBorder="1" applyAlignment="1" applyProtection="1">
      <alignment/>
      <protection/>
    </xf>
    <xf numFmtId="0" fontId="3" fillId="35" borderId="17" xfId="0" applyFont="1" applyFill="1" applyBorder="1" applyAlignment="1" applyProtection="1">
      <alignment/>
      <protection/>
    </xf>
    <xf numFmtId="0" fontId="4" fillId="35" borderId="17" xfId="0" applyFont="1" applyFill="1" applyBorder="1" applyAlignment="1" applyProtection="1">
      <alignment/>
      <protection/>
    </xf>
    <xf numFmtId="3" fontId="3" fillId="35" borderId="32" xfId="0" applyNumberFormat="1" applyFont="1" applyFill="1" applyBorder="1" applyAlignment="1" applyProtection="1">
      <alignment/>
      <protection/>
    </xf>
    <xf numFmtId="3" fontId="3" fillId="35" borderId="34" xfId="0" applyNumberFormat="1" applyFont="1" applyFill="1" applyBorder="1" applyAlignment="1" applyProtection="1">
      <alignment/>
      <protection/>
    </xf>
    <xf numFmtId="0" fontId="4" fillId="35" borderId="56" xfId="0" applyFont="1" applyFill="1" applyBorder="1" applyAlignment="1" applyProtection="1">
      <alignment/>
      <protection/>
    </xf>
    <xf numFmtId="0" fontId="3" fillId="35" borderId="36" xfId="0" applyFont="1" applyFill="1" applyBorder="1" applyAlignment="1" applyProtection="1">
      <alignment/>
      <protection/>
    </xf>
    <xf numFmtId="0" fontId="4" fillId="35" borderId="36" xfId="0" applyFont="1" applyFill="1" applyBorder="1" applyAlignment="1" applyProtection="1">
      <alignment/>
      <protection/>
    </xf>
    <xf numFmtId="189" fontId="4" fillId="35" borderId="36" xfId="46" applyNumberFormat="1" applyFont="1" applyFill="1" applyBorder="1" applyAlignment="1" applyProtection="1">
      <alignment/>
      <protection/>
    </xf>
    <xf numFmtId="189" fontId="4" fillId="35" borderId="57" xfId="46" applyNumberFormat="1" applyFont="1" applyFill="1" applyBorder="1" applyAlignment="1" applyProtection="1">
      <alignment/>
      <protection/>
    </xf>
    <xf numFmtId="2" fontId="4" fillId="35" borderId="57" xfId="46" applyNumberFormat="1" applyFont="1" applyFill="1" applyBorder="1" applyAlignment="1" applyProtection="1">
      <alignment/>
      <protection/>
    </xf>
    <xf numFmtId="0" fontId="4" fillId="35" borderId="0" xfId="68" applyFont="1" applyFill="1" applyBorder="1" applyProtection="1">
      <alignment/>
      <protection/>
    </xf>
    <xf numFmtId="0" fontId="3" fillId="35" borderId="0" xfId="68" applyFont="1" applyFill="1" applyBorder="1" applyProtection="1">
      <alignment/>
      <protection/>
    </xf>
    <xf numFmtId="0" fontId="9" fillId="35" borderId="0" xfId="0" applyFont="1" applyFill="1" applyAlignment="1" applyProtection="1">
      <alignment/>
      <protection/>
    </xf>
    <xf numFmtId="0" fontId="3" fillId="34" borderId="10" xfId="0" applyFont="1" applyFill="1" applyBorder="1" applyAlignment="1" applyProtection="1">
      <alignment/>
      <protection locked="0"/>
    </xf>
    <xf numFmtId="3" fontId="3" fillId="34" borderId="10" xfId="0" applyNumberFormat="1" applyFont="1" applyFill="1" applyBorder="1" applyAlignment="1" applyProtection="1">
      <alignment/>
      <protection locked="0"/>
    </xf>
    <xf numFmtId="0" fontId="3" fillId="34" borderId="39" xfId="0" applyFont="1" applyFill="1" applyBorder="1" applyAlignment="1" applyProtection="1">
      <alignment/>
      <protection locked="0"/>
    </xf>
    <xf numFmtId="2" fontId="3" fillId="35" borderId="35" xfId="0" applyNumberFormat="1" applyFont="1" applyFill="1" applyBorder="1" applyAlignment="1" applyProtection="1">
      <alignment/>
      <protection/>
    </xf>
    <xf numFmtId="195" fontId="3" fillId="34" borderId="10" xfId="0" applyNumberFormat="1" applyFont="1" applyFill="1" applyBorder="1" applyAlignment="1" applyProtection="1">
      <alignment/>
      <protection locked="0"/>
    </xf>
    <xf numFmtId="196" fontId="3" fillId="34" borderId="10" xfId="0" applyNumberFormat="1" applyFont="1" applyFill="1" applyBorder="1" applyAlignment="1" applyProtection="1">
      <alignment/>
      <protection locked="0"/>
    </xf>
    <xf numFmtId="4" fontId="3" fillId="34" borderId="10" xfId="0" applyNumberFormat="1" applyFont="1" applyFill="1" applyBorder="1" applyAlignment="1" applyProtection="1">
      <alignment/>
      <protection locked="0"/>
    </xf>
    <xf numFmtId="187" fontId="3" fillId="34" borderId="10" xfId="0" applyNumberFormat="1" applyFont="1" applyFill="1" applyBorder="1" applyAlignment="1" applyProtection="1">
      <alignment/>
      <protection locked="0"/>
    </xf>
    <xf numFmtId="3" fontId="3" fillId="34" borderId="10" xfId="0" applyNumberFormat="1" applyFont="1" applyFill="1" applyBorder="1" applyAlignment="1">
      <alignment/>
    </xf>
    <xf numFmtId="3" fontId="64" fillId="34" borderId="10" xfId="0" applyNumberFormat="1" applyFont="1" applyFill="1" applyBorder="1" applyAlignment="1">
      <alignment/>
    </xf>
    <xf numFmtId="187" fontId="3" fillId="34" borderId="39" xfId="0" applyNumberFormat="1" applyFont="1" applyFill="1" applyBorder="1" applyAlignment="1" applyProtection="1">
      <alignment/>
      <protection locked="0"/>
    </xf>
    <xf numFmtId="3" fontId="3" fillId="34" borderId="39" xfId="0" applyNumberFormat="1" applyFont="1" applyFill="1" applyBorder="1" applyAlignment="1">
      <alignment/>
    </xf>
    <xf numFmtId="0" fontId="3" fillId="34" borderId="58" xfId="68" applyFont="1" applyFill="1" applyBorder="1" applyProtection="1">
      <alignment/>
      <protection locked="0"/>
    </xf>
    <xf numFmtId="3" fontId="3" fillId="34" borderId="10" xfId="0" applyNumberFormat="1" applyFont="1" applyFill="1" applyBorder="1" applyAlignment="1" applyProtection="1">
      <alignment/>
      <protection locked="0"/>
    </xf>
    <xf numFmtId="189" fontId="3" fillId="34" borderId="10" xfId="64" applyNumberFormat="1" applyFont="1" applyFill="1" applyBorder="1" applyAlignment="1" applyProtection="1">
      <alignment/>
      <protection locked="0"/>
    </xf>
    <xf numFmtId="2" fontId="3" fillId="35" borderId="35" xfId="0" applyNumberFormat="1" applyFont="1" applyFill="1" applyBorder="1" applyAlignment="1" applyProtection="1">
      <alignment/>
      <protection/>
    </xf>
    <xf numFmtId="189" fontId="3" fillId="34" borderId="39" xfId="64" applyNumberFormat="1" applyFont="1" applyFill="1" applyBorder="1" applyAlignment="1" applyProtection="1">
      <alignment/>
      <protection locked="0"/>
    </xf>
    <xf numFmtId="14" fontId="3" fillId="34" borderId="10" xfId="0" applyNumberFormat="1" applyFont="1" applyFill="1" applyBorder="1" applyAlignment="1" applyProtection="1">
      <alignment/>
      <protection locked="0"/>
    </xf>
    <xf numFmtId="3" fontId="3" fillId="34" borderId="39" xfId="0" applyNumberFormat="1" applyFont="1" applyFill="1" applyBorder="1" applyAlignment="1" applyProtection="1">
      <alignment/>
      <protection locked="0"/>
    </xf>
    <xf numFmtId="0" fontId="3" fillId="34" borderId="10" xfId="0" applyFont="1" applyFill="1" applyBorder="1" applyAlignment="1" applyProtection="1">
      <alignment/>
      <protection locked="0"/>
    </xf>
    <xf numFmtId="0" fontId="3" fillId="34" borderId="25" xfId="0" applyFont="1" applyFill="1" applyBorder="1" applyAlignment="1" applyProtection="1">
      <alignment/>
      <protection locked="0"/>
    </xf>
    <xf numFmtId="0" fontId="3" fillId="34" borderId="39" xfId="0" applyFont="1" applyFill="1" applyBorder="1" applyAlignment="1" applyProtection="1">
      <alignment/>
      <protection locked="0"/>
    </xf>
    <xf numFmtId="195" fontId="3" fillId="34" borderId="10" xfId="0" applyNumberFormat="1" applyFont="1" applyFill="1" applyBorder="1" applyAlignment="1" applyProtection="1">
      <alignment/>
      <protection locked="0"/>
    </xf>
    <xf numFmtId="196" fontId="3" fillId="34" borderId="10" xfId="0" applyNumberFormat="1" applyFont="1" applyFill="1" applyBorder="1" applyAlignment="1" applyProtection="1">
      <alignment/>
      <protection locked="0"/>
    </xf>
    <xf numFmtId="4" fontId="3" fillId="34" borderId="10" xfId="0" applyNumberFormat="1" applyFont="1" applyFill="1" applyBorder="1" applyAlignment="1" applyProtection="1">
      <alignment/>
      <protection locked="0"/>
    </xf>
    <xf numFmtId="0" fontId="3" fillId="34" borderId="59" xfId="0" applyFont="1" applyFill="1" applyBorder="1" applyAlignment="1" applyProtection="1">
      <alignment/>
      <protection locked="0"/>
    </xf>
    <xf numFmtId="187" fontId="3" fillId="34" borderId="39" xfId="0" applyNumberFormat="1" applyFont="1" applyFill="1" applyBorder="1" applyAlignment="1" applyProtection="1">
      <alignment/>
      <protection locked="0"/>
    </xf>
    <xf numFmtId="3" fontId="3" fillId="34" borderId="39" xfId="0" applyNumberFormat="1" applyFont="1" applyFill="1" applyBorder="1" applyAlignment="1">
      <alignment/>
    </xf>
    <xf numFmtId="189" fontId="3" fillId="34" borderId="10" xfId="64" applyNumberFormat="1" applyFont="1" applyFill="1" applyBorder="1" applyAlignment="1" applyProtection="1">
      <alignment/>
      <protection locked="0"/>
    </xf>
    <xf numFmtId="187" fontId="3" fillId="36" borderId="24" xfId="68" applyNumberFormat="1" applyFont="1" applyFill="1" applyBorder="1" applyProtection="1">
      <alignment/>
      <protection/>
    </xf>
    <xf numFmtId="187" fontId="3" fillId="36" borderId="0" xfId="68" applyNumberFormat="1" applyFont="1" applyFill="1" applyBorder="1" applyProtection="1">
      <alignment/>
      <protection/>
    </xf>
    <xf numFmtId="3" fontId="3" fillId="36" borderId="0" xfId="68" applyNumberFormat="1" applyFont="1" applyFill="1" applyBorder="1" applyProtection="1">
      <alignment/>
      <protection/>
    </xf>
    <xf numFmtId="182" fontId="3" fillId="36" borderId="0" xfId="68" applyNumberFormat="1" applyFont="1" applyFill="1" applyBorder="1" applyProtection="1">
      <alignment/>
      <protection/>
    </xf>
    <xf numFmtId="182" fontId="3" fillId="36" borderId="33" xfId="68" applyNumberFormat="1" applyFont="1" applyFill="1" applyBorder="1" applyProtection="1">
      <alignment/>
      <protection/>
    </xf>
    <xf numFmtId="2" fontId="3" fillId="36" borderId="0" xfId="68" applyNumberFormat="1" applyFont="1" applyFill="1" applyBorder="1" applyProtection="1">
      <alignment/>
      <protection/>
    </xf>
    <xf numFmtId="14" fontId="3" fillId="36" borderId="0" xfId="68" applyNumberFormat="1" applyFont="1" applyFill="1" applyBorder="1" applyProtection="1">
      <alignment/>
      <protection/>
    </xf>
    <xf numFmtId="189" fontId="3" fillId="34" borderId="39" xfId="64" applyNumberFormat="1" applyFont="1" applyFill="1" applyBorder="1" applyAlignment="1" applyProtection="1">
      <alignment/>
      <protection locked="0"/>
    </xf>
    <xf numFmtId="14" fontId="3" fillId="34" borderId="10" xfId="0" applyNumberFormat="1" applyFont="1" applyFill="1" applyBorder="1" applyAlignment="1" applyProtection="1">
      <alignment/>
      <protection locked="0"/>
    </xf>
    <xf numFmtId="3" fontId="3" fillId="34" borderId="39" xfId="0" applyNumberFormat="1" applyFont="1" applyFill="1" applyBorder="1" applyAlignment="1" applyProtection="1">
      <alignment/>
      <protection locked="0"/>
    </xf>
    <xf numFmtId="0" fontId="3" fillId="34" borderId="10" xfId="0" applyFont="1" applyFill="1" applyBorder="1" applyAlignment="1" applyProtection="1">
      <alignment/>
      <protection locked="0"/>
    </xf>
    <xf numFmtId="0" fontId="3" fillId="34" borderId="25" xfId="68" applyFont="1" applyFill="1" applyBorder="1" applyProtection="1">
      <alignment/>
      <protection locked="0"/>
    </xf>
    <xf numFmtId="49" fontId="3" fillId="34" borderId="10" xfId="68" applyNumberFormat="1" applyFont="1" applyFill="1" applyBorder="1" applyProtection="1">
      <alignment/>
      <protection locked="0"/>
    </xf>
    <xf numFmtId="0" fontId="3" fillId="34" borderId="26" xfId="68" applyFont="1" applyFill="1" applyBorder="1" applyProtection="1">
      <alignment/>
      <protection locked="0"/>
    </xf>
    <xf numFmtId="0" fontId="3" fillId="34" borderId="59" xfId="68" applyFont="1" applyFill="1" applyBorder="1" applyProtection="1">
      <alignment/>
      <protection locked="0"/>
    </xf>
    <xf numFmtId="49" fontId="3" fillId="34" borderId="60" xfId="68" applyNumberFormat="1" applyFont="1" applyFill="1" applyBorder="1" applyProtection="1">
      <alignment/>
      <protection locked="0"/>
    </xf>
    <xf numFmtId="0" fontId="3" fillId="34" borderId="39" xfId="0" applyFont="1" applyFill="1" applyBorder="1" applyAlignment="1" applyProtection="1">
      <alignment/>
      <protection locked="0"/>
    </xf>
    <xf numFmtId="49" fontId="3" fillId="34" borderId="29" xfId="68" applyNumberFormat="1" applyFont="1" applyFill="1" applyBorder="1" applyProtection="1">
      <alignment/>
      <protection locked="0"/>
    </xf>
    <xf numFmtId="49" fontId="3" fillId="34" borderId="61" xfId="68" applyNumberFormat="1" applyFont="1" applyFill="1" applyBorder="1" applyProtection="1">
      <alignment/>
      <protection locked="0"/>
    </xf>
    <xf numFmtId="0" fontId="3" fillId="34" borderId="38" xfId="68" applyFont="1" applyFill="1" applyBorder="1" applyProtection="1">
      <alignment/>
      <protection locked="0"/>
    </xf>
    <xf numFmtId="0" fontId="3" fillId="34" borderId="29" xfId="0" applyFont="1" applyFill="1" applyBorder="1" applyAlignment="1" applyProtection="1">
      <alignment/>
      <protection locked="0"/>
    </xf>
    <xf numFmtId="49" fontId="3" fillId="34" borderId="39" xfId="68" applyNumberFormat="1" applyFont="1" applyFill="1" applyBorder="1" applyProtection="1">
      <alignment/>
      <protection locked="0"/>
    </xf>
    <xf numFmtId="49" fontId="3" fillId="34" borderId="40" xfId="68" applyNumberFormat="1" applyFont="1" applyFill="1" applyBorder="1" applyProtection="1">
      <alignment/>
      <protection locked="0"/>
    </xf>
    <xf numFmtId="2" fontId="0" fillId="34" borderId="0" xfId="0" applyNumberFormat="1" applyFill="1" applyAlignment="1" applyProtection="1">
      <alignment/>
      <protection locked="0"/>
    </xf>
    <xf numFmtId="0" fontId="3" fillId="34" borderId="10" xfId="0" applyFont="1" applyFill="1" applyBorder="1" applyAlignment="1" applyProtection="1">
      <alignment/>
      <protection locked="0"/>
    </xf>
    <xf numFmtId="187" fontId="3" fillId="34" borderId="10" xfId="0" applyNumberFormat="1" applyFont="1" applyFill="1" applyBorder="1" applyAlignment="1" applyProtection="1">
      <alignment/>
      <protection locked="0"/>
    </xf>
    <xf numFmtId="3" fontId="3" fillId="34" borderId="10" xfId="0" applyNumberFormat="1" applyFont="1" applyFill="1" applyBorder="1" applyAlignment="1">
      <alignment/>
    </xf>
    <xf numFmtId="3" fontId="3" fillId="34" borderId="10" xfId="0" applyNumberFormat="1" applyFont="1" applyFill="1" applyBorder="1" applyAlignment="1" applyProtection="1">
      <alignment/>
      <protection locked="0"/>
    </xf>
    <xf numFmtId="0" fontId="3" fillId="34" borderId="62" xfId="0" applyFont="1" applyFill="1" applyBorder="1" applyAlignment="1" applyProtection="1">
      <alignment/>
      <protection locked="0"/>
    </xf>
    <xf numFmtId="0" fontId="3" fillId="34" borderId="63" xfId="0" applyFont="1" applyFill="1" applyBorder="1" applyAlignment="1" applyProtection="1">
      <alignment/>
      <protection locked="0"/>
    </xf>
    <xf numFmtId="0" fontId="3" fillId="34" borderId="64" xfId="68" applyFont="1" applyFill="1" applyBorder="1" applyProtection="1">
      <alignment/>
      <protection locked="0"/>
    </xf>
    <xf numFmtId="0" fontId="0" fillId="37" borderId="33" xfId="0" applyFill="1" applyBorder="1" applyAlignment="1">
      <alignment/>
    </xf>
    <xf numFmtId="14" fontId="3" fillId="34" borderId="39" xfId="0" applyNumberFormat="1" applyFont="1" applyFill="1" applyBorder="1" applyAlignment="1" applyProtection="1">
      <alignment/>
      <protection locked="0"/>
    </xf>
    <xf numFmtId="14" fontId="4" fillId="36" borderId="14" xfId="0" applyNumberFormat="1" applyFont="1" applyFill="1" applyBorder="1" applyAlignment="1">
      <alignment/>
    </xf>
    <xf numFmtId="2" fontId="4" fillId="36" borderId="14" xfId="0" applyNumberFormat="1" applyFont="1" applyFill="1" applyBorder="1" applyAlignment="1">
      <alignment/>
    </xf>
    <xf numFmtId="2" fontId="3" fillId="35" borderId="10" xfId="0" applyNumberFormat="1" applyFont="1" applyFill="1" applyBorder="1" applyAlignment="1" applyProtection="1">
      <alignment/>
      <protection/>
    </xf>
    <xf numFmtId="189" fontId="3" fillId="34" borderId="29" xfId="64" applyNumberFormat="1" applyFont="1" applyFill="1" applyBorder="1" applyAlignment="1" applyProtection="1">
      <alignment/>
      <protection locked="0"/>
    </xf>
    <xf numFmtId="187" fontId="0" fillId="35" borderId="0" xfId="0" applyNumberFormat="1" applyFill="1" applyAlignment="1">
      <alignment/>
    </xf>
    <xf numFmtId="0" fontId="3" fillId="34" borderId="65" xfId="0" applyFont="1" applyFill="1" applyBorder="1" applyAlignment="1" applyProtection="1">
      <alignment/>
      <protection locked="0"/>
    </xf>
    <xf numFmtId="0" fontId="3" fillId="34" borderId="62" xfId="68" applyFont="1" applyFill="1" applyBorder="1" applyProtection="1">
      <alignment/>
      <protection locked="0"/>
    </xf>
    <xf numFmtId="14" fontId="0" fillId="34" borderId="0" xfId="0" applyNumberFormat="1" applyFont="1" applyFill="1" applyAlignment="1" applyProtection="1">
      <alignment/>
      <protection locked="0"/>
    </xf>
    <xf numFmtId="0" fontId="16" fillId="0" borderId="0" xfId="0" applyFont="1" applyAlignment="1">
      <alignment vertical="top" wrapText="1"/>
    </xf>
  </cellXfs>
  <cellStyles count="68">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mma 2 2 2" xfId="50"/>
    <cellStyle name="Komma 2 2 3" xfId="51"/>
    <cellStyle name="Komma 2 3" xfId="52"/>
    <cellStyle name="Komma 2 3 2" xfId="53"/>
    <cellStyle name="Komma 2 3 3" xfId="54"/>
    <cellStyle name="Komma 2 4" xfId="55"/>
    <cellStyle name="Komma 2 5" xfId="56"/>
    <cellStyle name="Komma 3" xfId="57"/>
    <cellStyle name="Komma 3 2" xfId="58"/>
    <cellStyle name="Komma 3 3" xfId="59"/>
    <cellStyle name="Komma 4" xfId="60"/>
    <cellStyle name="Komma 4 2" xfId="61"/>
    <cellStyle name="Komma 4 3" xfId="62"/>
    <cellStyle name="Komma 5" xfId="63"/>
    <cellStyle name="Komma 6" xfId="64"/>
    <cellStyle name="Kontrollér celle" xfId="65"/>
    <cellStyle name="Hyperlink" xfId="66"/>
    <cellStyle name="Neutral" xfId="67"/>
    <cellStyle name="Normal 2" xfId="68"/>
    <cellStyle name="Normal 3" xfId="69"/>
    <cellStyle name="Output" xfId="70"/>
    <cellStyle name="Overskrift 1" xfId="71"/>
    <cellStyle name="Overskrift 2" xfId="72"/>
    <cellStyle name="Overskrift 3" xfId="73"/>
    <cellStyle name="Overskrift 4" xfId="74"/>
    <cellStyle name="Percent" xfId="75"/>
    <cellStyle name="Sammenkædet celle" xfId="76"/>
    <cellStyle name="Titel" xfId="77"/>
    <cellStyle name="Total" xfId="78"/>
    <cellStyle name="Ugyldig" xfId="79"/>
    <cellStyle name="Currency" xfId="80"/>
    <cellStyle name="Currency [0]"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E99"/>
  <sheetViews>
    <sheetView tabSelected="1" view="pageBreakPreview" zoomScale="78" zoomScaleNormal="78" zoomScaleSheetLayoutView="78" zoomScalePageLayoutView="44" workbookViewId="0" topLeftCell="A1">
      <selection activeCell="D1" sqref="D1"/>
    </sheetView>
  </sheetViews>
  <sheetFormatPr defaultColWidth="9.140625" defaultRowHeight="12.75"/>
  <cols>
    <col min="1" max="1" width="5.140625" style="0" customWidth="1"/>
    <col min="2" max="2" width="31.140625" style="0" customWidth="1"/>
    <col min="3" max="3" width="15.140625" style="0" customWidth="1"/>
    <col min="4" max="4" width="21.140625" style="0" customWidth="1"/>
    <col min="5" max="5" width="19.8515625" style="0" customWidth="1"/>
    <col min="6" max="6" width="13.00390625" style="0" customWidth="1"/>
    <col min="7" max="7" width="11.421875" style="0" bestFit="1" customWidth="1"/>
    <col min="8" max="8" width="12.28125" style="0" customWidth="1"/>
    <col min="9" max="9" width="11.00390625" style="108" customWidth="1"/>
    <col min="10" max="10" width="13.421875" style="0" customWidth="1"/>
    <col min="11" max="11" width="12.421875" style="132" customWidth="1"/>
    <col min="12" max="12" width="11.57421875" style="132" bestFit="1" customWidth="1"/>
    <col min="13" max="13" width="17.8515625" style="0" customWidth="1"/>
    <col min="14" max="14" width="14.7109375" style="0" customWidth="1"/>
    <col min="15" max="15" width="12.28125" style="132" customWidth="1"/>
    <col min="16" max="16" width="11.57421875" style="132" bestFit="1" customWidth="1"/>
    <col min="17" max="17" width="10.8515625" style="108" bestFit="1" customWidth="1"/>
    <col min="18" max="18" width="27.8515625" style="0" bestFit="1" customWidth="1"/>
    <col min="19" max="19" width="16.28125" style="0" bestFit="1" customWidth="1"/>
  </cols>
  <sheetData>
    <row r="1" spans="1:19" ht="33.75">
      <c r="A1" s="182"/>
      <c r="B1" s="183" t="s">
        <v>12</v>
      </c>
      <c r="C1" s="182"/>
      <c r="D1" s="184"/>
      <c r="E1" s="185"/>
      <c r="F1" s="184"/>
      <c r="G1" s="184"/>
      <c r="H1" s="186" t="s">
        <v>46</v>
      </c>
      <c r="I1" s="194"/>
      <c r="J1" s="184"/>
      <c r="K1" s="196"/>
      <c r="L1" s="196"/>
      <c r="M1" s="184"/>
      <c r="N1" s="197" t="s">
        <v>32</v>
      </c>
      <c r="O1" s="196"/>
      <c r="P1" s="196"/>
      <c r="Q1" s="195"/>
      <c r="R1" s="19"/>
      <c r="S1" s="19"/>
    </row>
    <row r="2" spans="1:19" ht="18">
      <c r="A2" s="184"/>
      <c r="B2" s="187" t="s">
        <v>79</v>
      </c>
      <c r="C2" s="184"/>
      <c r="D2" s="184"/>
      <c r="E2" s="184"/>
      <c r="F2" s="184"/>
      <c r="G2" s="184"/>
      <c r="H2" s="184"/>
      <c r="I2" s="195"/>
      <c r="J2" s="184"/>
      <c r="K2" s="196"/>
      <c r="L2" s="196"/>
      <c r="M2" s="184"/>
      <c r="N2" s="184"/>
      <c r="O2" s="196"/>
      <c r="P2" s="196"/>
      <c r="Q2" s="195"/>
      <c r="R2" s="19"/>
      <c r="S2" s="19"/>
    </row>
    <row r="3" spans="1:19" ht="26.25">
      <c r="A3" s="184"/>
      <c r="B3" s="183" t="s">
        <v>45</v>
      </c>
      <c r="C3" s="184"/>
      <c r="D3" s="188"/>
      <c r="E3" s="184"/>
      <c r="F3" s="184"/>
      <c r="G3" s="184" t="s">
        <v>75</v>
      </c>
      <c r="H3" s="184"/>
      <c r="I3" s="109" t="s">
        <v>145</v>
      </c>
      <c r="J3" s="83"/>
      <c r="K3" s="133"/>
      <c r="L3" s="118" t="s">
        <v>0</v>
      </c>
      <c r="M3" s="83">
        <v>14</v>
      </c>
      <c r="N3" s="19"/>
      <c r="O3" s="116"/>
      <c r="P3" s="116"/>
      <c r="Q3" s="91"/>
      <c r="R3" s="19"/>
      <c r="S3" s="19"/>
    </row>
    <row r="4" spans="1:19" ht="14.25">
      <c r="A4" s="184"/>
      <c r="B4" s="184"/>
      <c r="C4" s="189"/>
      <c r="D4" s="190"/>
      <c r="E4" s="190"/>
      <c r="F4" s="190"/>
      <c r="G4" s="190"/>
      <c r="H4" s="190"/>
      <c r="I4" s="110"/>
      <c r="J4" s="20"/>
      <c r="K4" s="118"/>
      <c r="L4" s="118" t="s">
        <v>76</v>
      </c>
      <c r="M4" s="299">
        <v>43258</v>
      </c>
      <c r="N4" s="19"/>
      <c r="O4" s="116"/>
      <c r="P4" s="116"/>
      <c r="Q4" s="91"/>
      <c r="R4" s="19"/>
      <c r="S4" s="19"/>
    </row>
    <row r="5" spans="1:19" ht="15">
      <c r="A5" s="184"/>
      <c r="B5" s="184"/>
      <c r="C5" s="191"/>
      <c r="D5" s="192" t="s">
        <v>13</v>
      </c>
      <c r="E5" s="184"/>
      <c r="F5" s="190"/>
      <c r="G5" s="184"/>
      <c r="H5" s="184"/>
      <c r="I5" s="282" t="s">
        <v>146</v>
      </c>
      <c r="J5" s="83"/>
      <c r="K5" s="133"/>
      <c r="L5" s="116"/>
      <c r="M5" s="19"/>
      <c r="N5" s="19"/>
      <c r="O5" s="116"/>
      <c r="P5" s="117"/>
      <c r="Q5" s="92"/>
      <c r="R5" s="19"/>
      <c r="S5" s="19"/>
    </row>
    <row r="6" spans="1:19" ht="23.25">
      <c r="A6" s="190"/>
      <c r="B6" s="193" t="s">
        <v>64</v>
      </c>
      <c r="C6" s="190"/>
      <c r="D6" s="190"/>
      <c r="E6" s="190"/>
      <c r="F6" s="190"/>
      <c r="G6" s="184"/>
      <c r="H6" s="184"/>
      <c r="I6" s="91"/>
      <c r="J6" s="19"/>
      <c r="K6" s="116"/>
      <c r="L6" s="116"/>
      <c r="M6" s="19"/>
      <c r="N6" s="19"/>
      <c r="O6" s="116"/>
      <c r="P6" s="116"/>
      <c r="Q6" s="91"/>
      <c r="R6" s="19"/>
      <c r="S6" s="19"/>
    </row>
    <row r="7" spans="1:19" ht="15.75" thickBot="1">
      <c r="A7" s="198" t="s">
        <v>73</v>
      </c>
      <c r="B7" s="199" t="s">
        <v>9</v>
      </c>
      <c r="C7" s="190"/>
      <c r="D7" s="190"/>
      <c r="E7" s="190"/>
      <c r="F7" s="190"/>
      <c r="G7" s="190"/>
      <c r="H7" s="190"/>
      <c r="I7" s="200"/>
      <c r="J7" s="190"/>
      <c r="K7" s="201"/>
      <c r="L7" s="201"/>
      <c r="M7" s="190"/>
      <c r="N7" s="190"/>
      <c r="O7" s="201"/>
      <c r="P7" s="202"/>
      <c r="Q7" s="203"/>
      <c r="R7" s="204"/>
      <c r="S7" s="184"/>
    </row>
    <row r="8" spans="1:31" ht="66" customHeight="1" thickBot="1">
      <c r="A8" s="205" t="s">
        <v>5</v>
      </c>
      <c r="B8" s="206" t="s">
        <v>31</v>
      </c>
      <c r="C8" s="206" t="s">
        <v>8</v>
      </c>
      <c r="D8" s="206" t="s">
        <v>10</v>
      </c>
      <c r="E8" s="207" t="s">
        <v>1</v>
      </c>
      <c r="F8" s="206" t="s">
        <v>57</v>
      </c>
      <c r="G8" s="206" t="s">
        <v>65</v>
      </c>
      <c r="H8" s="206" t="s">
        <v>66</v>
      </c>
      <c r="I8" s="208" t="s">
        <v>70</v>
      </c>
      <c r="J8" s="206" t="s">
        <v>30</v>
      </c>
      <c r="K8" s="209" t="s">
        <v>6</v>
      </c>
      <c r="L8" s="209" t="s">
        <v>7</v>
      </c>
      <c r="M8" s="206" t="s">
        <v>47</v>
      </c>
      <c r="N8" s="206" t="s">
        <v>42</v>
      </c>
      <c r="O8" s="209" t="s">
        <v>2</v>
      </c>
      <c r="P8" s="209" t="s">
        <v>3</v>
      </c>
      <c r="Q8" s="210" t="s">
        <v>48</v>
      </c>
      <c r="R8" s="211" t="s">
        <v>58</v>
      </c>
      <c r="S8" s="212" t="s">
        <v>41</v>
      </c>
      <c r="T8" s="90"/>
      <c r="U8" s="90"/>
      <c r="V8" s="90"/>
      <c r="W8" s="90"/>
      <c r="X8" s="90"/>
      <c r="Y8" s="90"/>
      <c r="Z8" s="90"/>
      <c r="AA8" s="90"/>
      <c r="AB8" s="90"/>
      <c r="AC8" s="90"/>
      <c r="AD8" s="90"/>
      <c r="AE8" s="90"/>
    </row>
    <row r="9" spans="1:19" ht="15" thickBot="1">
      <c r="A9" s="230">
        <v>1</v>
      </c>
      <c r="B9" s="230" t="s">
        <v>157</v>
      </c>
      <c r="C9" s="230" t="s">
        <v>80</v>
      </c>
      <c r="D9" s="230" t="s">
        <v>80</v>
      </c>
      <c r="E9" s="230" t="s">
        <v>81</v>
      </c>
      <c r="F9" s="237">
        <v>7.8</v>
      </c>
      <c r="G9" s="238">
        <v>-617</v>
      </c>
      <c r="H9" s="237">
        <v>66.37</v>
      </c>
      <c r="I9" s="94">
        <f>(F9*1000)/H9</f>
        <v>117.52297724875696</v>
      </c>
      <c r="J9" s="243">
        <v>104333</v>
      </c>
      <c r="K9" s="247">
        <v>42982</v>
      </c>
      <c r="L9" s="247">
        <v>43172</v>
      </c>
      <c r="M9" s="258">
        <v>8427558</v>
      </c>
      <c r="N9" s="244">
        <v>1200000</v>
      </c>
      <c r="O9" s="267">
        <v>43172</v>
      </c>
      <c r="P9" s="267">
        <v>44196</v>
      </c>
      <c r="Q9" s="94">
        <f>(J9+(M9-N9))/(F9*1000)</f>
        <v>939.9860256410257</v>
      </c>
      <c r="R9" s="40" t="s">
        <v>54</v>
      </c>
      <c r="S9" s="169"/>
    </row>
    <row r="10" spans="1:19" ht="15" thickBot="1">
      <c r="A10" s="283">
        <v>2</v>
      </c>
      <c r="B10" s="230" t="s">
        <v>82</v>
      </c>
      <c r="C10" s="230" t="s">
        <v>83</v>
      </c>
      <c r="D10" s="230" t="s">
        <v>83</v>
      </c>
      <c r="E10" s="230" t="s">
        <v>81</v>
      </c>
      <c r="F10" s="235">
        <v>11.211</v>
      </c>
      <c r="G10" s="234"/>
      <c r="H10" s="236">
        <v>122</v>
      </c>
      <c r="I10" s="94">
        <f>(F10*1000)/H10</f>
        <v>91.89344262295081</v>
      </c>
      <c r="J10" s="244">
        <v>745995.5</v>
      </c>
      <c r="K10" s="247">
        <v>42971</v>
      </c>
      <c r="L10" s="247">
        <v>43701</v>
      </c>
      <c r="M10" s="258">
        <v>13300000</v>
      </c>
      <c r="N10" s="244">
        <v>3000000</v>
      </c>
      <c r="O10" s="267">
        <v>43854</v>
      </c>
      <c r="P10" s="267">
        <v>45631</v>
      </c>
      <c r="Q10" s="94">
        <f aca="true" t="shared" si="0" ref="Q10:Q38">(J10+(M10-N10))/(F10*1000)</f>
        <v>985.2819106234948</v>
      </c>
      <c r="R10" s="41" t="s">
        <v>43</v>
      </c>
      <c r="S10" s="170"/>
    </row>
    <row r="11" spans="1:19" ht="15" thickBot="1">
      <c r="A11" s="283">
        <v>3</v>
      </c>
      <c r="B11" s="230" t="s">
        <v>84</v>
      </c>
      <c r="C11" s="230" t="s">
        <v>85</v>
      </c>
      <c r="D11" s="230" t="s">
        <v>85</v>
      </c>
      <c r="E11" s="230" t="s">
        <v>81</v>
      </c>
      <c r="F11" s="235">
        <v>2.261</v>
      </c>
      <c r="G11" s="234"/>
      <c r="H11" s="236">
        <v>25</v>
      </c>
      <c r="I11" s="94">
        <f>(F11*1000)/H11</f>
        <v>90.44</v>
      </c>
      <c r="J11" s="244">
        <v>241732.5</v>
      </c>
      <c r="K11" s="247">
        <v>42982</v>
      </c>
      <c r="L11" s="247">
        <v>43712</v>
      </c>
      <c r="M11" s="258">
        <v>2600000</v>
      </c>
      <c r="N11" s="244">
        <v>0</v>
      </c>
      <c r="O11" s="267">
        <v>43834</v>
      </c>
      <c r="P11" s="267">
        <v>45631</v>
      </c>
      <c r="Q11" s="94">
        <f t="shared" si="0"/>
        <v>1256.8476337903583</v>
      </c>
      <c r="R11" s="41" t="s">
        <v>43</v>
      </c>
      <c r="S11" s="170"/>
    </row>
    <row r="12" spans="1:19" s="2" customFormat="1" ht="15.75" thickBot="1">
      <c r="A12" s="283">
        <v>4</v>
      </c>
      <c r="B12" s="230" t="s">
        <v>86</v>
      </c>
      <c r="C12" s="230" t="s">
        <v>85</v>
      </c>
      <c r="D12" s="230" t="s">
        <v>85</v>
      </c>
      <c r="E12" s="230" t="s">
        <v>81</v>
      </c>
      <c r="F12" s="235">
        <v>1.16</v>
      </c>
      <c r="G12" s="234"/>
      <c r="H12" s="236">
        <v>9.6</v>
      </c>
      <c r="I12" s="94">
        <f>(F12*1000)/H12</f>
        <v>120.83333333333334</v>
      </c>
      <c r="J12" s="244">
        <v>107806.25</v>
      </c>
      <c r="K12" s="247">
        <v>42982</v>
      </c>
      <c r="L12" s="267">
        <v>43712</v>
      </c>
      <c r="M12" s="258">
        <v>1300000</v>
      </c>
      <c r="N12" s="244">
        <v>0</v>
      </c>
      <c r="O12" s="267">
        <v>43834</v>
      </c>
      <c r="P12" s="247">
        <v>47457</v>
      </c>
      <c r="Q12" s="94">
        <f t="shared" si="0"/>
        <v>1213.626077586207</v>
      </c>
      <c r="R12" s="41" t="s">
        <v>43</v>
      </c>
      <c r="S12" s="170"/>
    </row>
    <row r="13" spans="1:19" s="2" customFormat="1" ht="15.75" thickBot="1">
      <c r="A13" s="283">
        <v>5</v>
      </c>
      <c r="B13" s="230" t="s">
        <v>87</v>
      </c>
      <c r="C13" s="230" t="s">
        <v>85</v>
      </c>
      <c r="D13" s="230" t="s">
        <v>85</v>
      </c>
      <c r="E13" s="230" t="s">
        <v>81</v>
      </c>
      <c r="F13" s="237">
        <v>4.141</v>
      </c>
      <c r="G13" s="238"/>
      <c r="H13" s="237">
        <v>44</v>
      </c>
      <c r="I13" s="233">
        <f>(F13*1000)/H13</f>
        <v>94.11363636363636</v>
      </c>
      <c r="J13" s="243">
        <v>331125</v>
      </c>
      <c r="K13" s="267">
        <v>42982</v>
      </c>
      <c r="L13" s="267">
        <v>43712</v>
      </c>
      <c r="M13" s="258">
        <v>7500000</v>
      </c>
      <c r="N13" s="244">
        <v>650000</v>
      </c>
      <c r="O13" s="267">
        <v>43834</v>
      </c>
      <c r="P13" s="247">
        <v>47457</v>
      </c>
      <c r="Q13" s="245">
        <f t="shared" si="0"/>
        <v>1734.1523786524995</v>
      </c>
      <c r="R13" s="41" t="s">
        <v>43</v>
      </c>
      <c r="S13" s="170"/>
    </row>
    <row r="14" spans="1:19" s="2" customFormat="1" ht="15.75" thickBot="1">
      <c r="A14" s="283">
        <v>6</v>
      </c>
      <c r="B14" s="230" t="s">
        <v>88</v>
      </c>
      <c r="C14" s="230" t="s">
        <v>83</v>
      </c>
      <c r="D14" s="230" t="s">
        <v>83</v>
      </c>
      <c r="E14" s="230" t="s">
        <v>81</v>
      </c>
      <c r="F14" s="237">
        <v>5.8</v>
      </c>
      <c r="G14" s="238"/>
      <c r="H14" s="237">
        <v>51</v>
      </c>
      <c r="I14" s="233">
        <f aca="true" t="shared" si="1" ref="I14:I32">(F14*1000)/H14</f>
        <v>113.72549019607843</v>
      </c>
      <c r="J14" s="243">
        <v>407557.5</v>
      </c>
      <c r="K14" s="247">
        <v>42829</v>
      </c>
      <c r="L14" s="247">
        <v>43559</v>
      </c>
      <c r="M14" s="258">
        <v>7500000</v>
      </c>
      <c r="N14" s="244">
        <v>650000</v>
      </c>
      <c r="O14" s="247">
        <v>43650</v>
      </c>
      <c r="P14" s="247">
        <v>45386</v>
      </c>
      <c r="Q14" s="245">
        <f t="shared" si="0"/>
        <v>1251.3030172413794</v>
      </c>
      <c r="R14" s="41" t="s">
        <v>43</v>
      </c>
      <c r="S14" s="170"/>
    </row>
    <row r="15" spans="1:19" s="2" customFormat="1" ht="15.75" thickBot="1">
      <c r="A15" s="283">
        <v>7</v>
      </c>
      <c r="B15" s="230" t="s">
        <v>89</v>
      </c>
      <c r="C15" s="230" t="s">
        <v>83</v>
      </c>
      <c r="D15" s="230" t="s">
        <v>83</v>
      </c>
      <c r="E15" s="230" t="s">
        <v>81</v>
      </c>
      <c r="F15" s="237">
        <v>6.75</v>
      </c>
      <c r="G15" s="238"/>
      <c r="H15" s="237">
        <v>85</v>
      </c>
      <c r="I15" s="233">
        <f t="shared" si="1"/>
        <v>79.41176470588235</v>
      </c>
      <c r="J15" s="243">
        <v>500000</v>
      </c>
      <c r="K15" s="247">
        <v>43347</v>
      </c>
      <c r="L15" s="247">
        <v>43800</v>
      </c>
      <c r="M15" s="258">
        <v>10025000</v>
      </c>
      <c r="N15" s="244">
        <v>1750000</v>
      </c>
      <c r="O15" s="247">
        <v>43891</v>
      </c>
      <c r="P15" s="247">
        <v>45717</v>
      </c>
      <c r="Q15" s="245">
        <f t="shared" si="0"/>
        <v>1300</v>
      </c>
      <c r="R15" s="41" t="s">
        <v>53</v>
      </c>
      <c r="S15" s="170"/>
    </row>
    <row r="16" spans="1:19" s="2" customFormat="1" ht="15.75" thickBot="1">
      <c r="A16" s="283">
        <v>8</v>
      </c>
      <c r="B16" s="230" t="s">
        <v>90</v>
      </c>
      <c r="C16" s="230" t="s">
        <v>83</v>
      </c>
      <c r="D16" s="230" t="s">
        <v>83</v>
      </c>
      <c r="E16" s="230" t="s">
        <v>81</v>
      </c>
      <c r="F16" s="237">
        <v>8.168</v>
      </c>
      <c r="G16" s="238"/>
      <c r="H16" s="237">
        <v>50</v>
      </c>
      <c r="I16" s="233">
        <f t="shared" si="1"/>
        <v>163.35999999999999</v>
      </c>
      <c r="J16" s="243">
        <v>425158</v>
      </c>
      <c r="K16" s="247">
        <v>42971</v>
      </c>
      <c r="L16" s="247">
        <v>43701</v>
      </c>
      <c r="M16" s="258">
        <v>13295000</v>
      </c>
      <c r="N16" s="244">
        <v>2300000</v>
      </c>
      <c r="O16" s="247">
        <v>43804</v>
      </c>
      <c r="P16" s="247">
        <v>45631</v>
      </c>
      <c r="Q16" s="245">
        <f t="shared" si="0"/>
        <v>1398.1584231145937</v>
      </c>
      <c r="R16" s="41" t="s">
        <v>43</v>
      </c>
      <c r="S16" s="170"/>
    </row>
    <row r="17" spans="1:19" s="2" customFormat="1" ht="15.75" thickBot="1">
      <c r="A17" s="283">
        <v>9</v>
      </c>
      <c r="B17" s="283" t="s">
        <v>154</v>
      </c>
      <c r="C17" s="283" t="s">
        <v>91</v>
      </c>
      <c r="D17" s="283" t="s">
        <v>91</v>
      </c>
      <c r="E17" s="283" t="s">
        <v>81</v>
      </c>
      <c r="F17" s="284">
        <v>2.75</v>
      </c>
      <c r="G17" s="285"/>
      <c r="H17" s="284">
        <v>25</v>
      </c>
      <c r="I17" s="245">
        <f t="shared" si="1"/>
        <v>110</v>
      </c>
      <c r="J17" s="286">
        <v>261063</v>
      </c>
      <c r="K17" s="267">
        <v>43172</v>
      </c>
      <c r="L17" s="267">
        <v>43404</v>
      </c>
      <c r="M17" s="258">
        <v>2000000</v>
      </c>
      <c r="N17" s="258">
        <v>0</v>
      </c>
      <c r="O17" s="267">
        <v>44075</v>
      </c>
      <c r="P17" s="267">
        <v>45901</v>
      </c>
      <c r="Q17" s="245">
        <f t="shared" si="0"/>
        <v>822.2047272727273</v>
      </c>
      <c r="R17" s="41" t="s">
        <v>67</v>
      </c>
      <c r="S17" s="170"/>
    </row>
    <row r="18" spans="1:19" s="2" customFormat="1" ht="15.75" thickBot="1">
      <c r="A18" s="283">
        <v>10</v>
      </c>
      <c r="B18" s="230" t="s">
        <v>151</v>
      </c>
      <c r="C18" s="230" t="s">
        <v>92</v>
      </c>
      <c r="D18" s="230" t="s">
        <v>92</v>
      </c>
      <c r="E18" s="230" t="s">
        <v>81</v>
      </c>
      <c r="F18" s="237">
        <v>10.0278</v>
      </c>
      <c r="G18" s="238"/>
      <c r="H18" s="237">
        <v>111.42</v>
      </c>
      <c r="I18" s="233">
        <f t="shared" si="1"/>
        <v>89.99999999999999</v>
      </c>
      <c r="J18" s="243">
        <v>501280</v>
      </c>
      <c r="K18" s="247">
        <v>42983</v>
      </c>
      <c r="L18" s="247">
        <v>43713</v>
      </c>
      <c r="M18" s="258">
        <v>13500000</v>
      </c>
      <c r="N18" s="244">
        <v>2300000</v>
      </c>
      <c r="O18" s="247">
        <v>43866</v>
      </c>
      <c r="P18" s="247">
        <v>45631</v>
      </c>
      <c r="Q18" s="245">
        <f t="shared" si="0"/>
        <v>1166.8840623067872</v>
      </c>
      <c r="R18" s="41" t="s">
        <v>43</v>
      </c>
      <c r="S18" s="170"/>
    </row>
    <row r="19" spans="1:19" s="2" customFormat="1" ht="15.75" thickBot="1">
      <c r="A19" s="283">
        <v>11</v>
      </c>
      <c r="B19" s="230" t="s">
        <v>93</v>
      </c>
      <c r="C19" s="230" t="s">
        <v>91</v>
      </c>
      <c r="D19" s="230" t="s">
        <v>91</v>
      </c>
      <c r="E19" s="230" t="s">
        <v>81</v>
      </c>
      <c r="F19" s="237">
        <v>1.2</v>
      </c>
      <c r="G19" s="239"/>
      <c r="H19" s="237">
        <v>9</v>
      </c>
      <c r="I19" s="233">
        <f t="shared" si="1"/>
        <v>133.33333333333334</v>
      </c>
      <c r="J19" s="243">
        <v>356010</v>
      </c>
      <c r="K19" s="247">
        <v>42647</v>
      </c>
      <c r="L19" s="247">
        <v>43377</v>
      </c>
      <c r="M19" s="258">
        <v>903000</v>
      </c>
      <c r="N19" s="244">
        <v>0</v>
      </c>
      <c r="O19" s="247">
        <v>43469</v>
      </c>
      <c r="P19" s="247">
        <v>45295</v>
      </c>
      <c r="Q19" s="245">
        <f t="shared" si="0"/>
        <v>1049.175</v>
      </c>
      <c r="R19" s="41" t="s">
        <v>43</v>
      </c>
      <c r="S19" s="170"/>
    </row>
    <row r="20" spans="1:19" s="2" customFormat="1" ht="15.75" thickBot="1">
      <c r="A20" s="283">
        <v>12</v>
      </c>
      <c r="B20" s="283" t="s">
        <v>153</v>
      </c>
      <c r="C20" s="283" t="s">
        <v>95</v>
      </c>
      <c r="D20" s="283" t="s">
        <v>95</v>
      </c>
      <c r="E20" s="283" t="s">
        <v>96</v>
      </c>
      <c r="F20" s="284">
        <v>7.301</v>
      </c>
      <c r="G20" s="239"/>
      <c r="H20" s="284">
        <v>74</v>
      </c>
      <c r="I20" s="245">
        <f t="shared" si="1"/>
        <v>98.66216216216216</v>
      </c>
      <c r="J20" s="286">
        <v>500000</v>
      </c>
      <c r="K20" s="267">
        <v>43347</v>
      </c>
      <c r="L20" s="267">
        <v>44078</v>
      </c>
      <c r="M20" s="258">
        <v>10025000</v>
      </c>
      <c r="N20" s="258">
        <v>1750000</v>
      </c>
      <c r="O20" s="267">
        <v>44287</v>
      </c>
      <c r="P20" s="267">
        <v>45748</v>
      </c>
      <c r="Q20" s="245">
        <f t="shared" si="0"/>
        <v>1201.890152033968</v>
      </c>
      <c r="R20" s="41" t="s">
        <v>53</v>
      </c>
      <c r="S20" s="170"/>
    </row>
    <row r="21" spans="1:19" s="2" customFormat="1" ht="15.75" thickBot="1">
      <c r="A21" s="283">
        <v>13</v>
      </c>
      <c r="B21" s="230" t="s">
        <v>94</v>
      </c>
      <c r="C21" s="230" t="s">
        <v>95</v>
      </c>
      <c r="D21" s="230" t="s">
        <v>95</v>
      </c>
      <c r="E21" s="230" t="s">
        <v>96</v>
      </c>
      <c r="F21" s="237">
        <v>19.6</v>
      </c>
      <c r="G21" s="238"/>
      <c r="H21" s="237">
        <v>217.07</v>
      </c>
      <c r="I21" s="233">
        <f t="shared" si="1"/>
        <v>90.29345372460497</v>
      </c>
      <c r="J21" s="243">
        <v>585977.2</v>
      </c>
      <c r="K21" s="247">
        <v>42825</v>
      </c>
      <c r="L21" s="247">
        <v>43555</v>
      </c>
      <c r="M21" s="258">
        <v>25289000</v>
      </c>
      <c r="N21" s="244">
        <v>4200000</v>
      </c>
      <c r="O21" s="247">
        <v>43647</v>
      </c>
      <c r="P21" s="247">
        <v>45474</v>
      </c>
      <c r="Q21" s="245">
        <f t="shared" si="0"/>
        <v>1105.8661836734693</v>
      </c>
      <c r="R21" s="41" t="s">
        <v>43</v>
      </c>
      <c r="S21" s="170"/>
    </row>
    <row r="22" spans="1:19" s="2" customFormat="1" ht="15.75" thickBot="1">
      <c r="A22" s="283">
        <v>14</v>
      </c>
      <c r="B22" s="230" t="s">
        <v>97</v>
      </c>
      <c r="C22" s="230" t="s">
        <v>95</v>
      </c>
      <c r="D22" s="230" t="s">
        <v>95</v>
      </c>
      <c r="E22" s="230" t="s">
        <v>96</v>
      </c>
      <c r="F22" s="237">
        <v>11.5</v>
      </c>
      <c r="G22" s="238"/>
      <c r="H22" s="237">
        <v>127</v>
      </c>
      <c r="I22" s="233">
        <f t="shared" si="1"/>
        <v>90.55118110236221</v>
      </c>
      <c r="J22" s="243">
        <v>555573.5</v>
      </c>
      <c r="K22" s="247">
        <v>42822</v>
      </c>
      <c r="L22" s="247">
        <v>43552</v>
      </c>
      <c r="M22" s="258">
        <v>16309000</v>
      </c>
      <c r="N22" s="244">
        <v>2100000</v>
      </c>
      <c r="O22" s="247">
        <v>43647</v>
      </c>
      <c r="P22" s="247">
        <v>45474</v>
      </c>
      <c r="Q22" s="245">
        <f t="shared" si="0"/>
        <v>1283.8759565217392</v>
      </c>
      <c r="R22" s="41" t="s">
        <v>43</v>
      </c>
      <c r="S22" s="170"/>
    </row>
    <row r="23" spans="1:19" s="2" customFormat="1" ht="15.75" thickBot="1">
      <c r="A23" s="283">
        <v>15</v>
      </c>
      <c r="B23" s="283" t="s">
        <v>148</v>
      </c>
      <c r="C23" s="283" t="s">
        <v>101</v>
      </c>
      <c r="D23" s="283" t="s">
        <v>101</v>
      </c>
      <c r="E23" s="283" t="s">
        <v>81</v>
      </c>
      <c r="F23" s="284">
        <v>14.068</v>
      </c>
      <c r="G23" s="285"/>
      <c r="H23" s="284">
        <v>129.81</v>
      </c>
      <c r="I23" s="245">
        <f t="shared" si="1"/>
        <v>108.37377705877822</v>
      </c>
      <c r="J23" s="286">
        <v>595687.5</v>
      </c>
      <c r="K23" s="267">
        <v>42982</v>
      </c>
      <c r="L23" s="267">
        <v>43712</v>
      </c>
      <c r="M23" s="258">
        <v>22000000</v>
      </c>
      <c r="N23" s="258">
        <v>3800000</v>
      </c>
      <c r="O23" s="267">
        <v>43713</v>
      </c>
      <c r="P23" s="267">
        <v>45474</v>
      </c>
      <c r="Q23" s="245">
        <f t="shared" si="0"/>
        <v>1336.0596744384418</v>
      </c>
      <c r="R23" s="41" t="s">
        <v>43</v>
      </c>
      <c r="S23" s="170"/>
    </row>
    <row r="24" spans="1:19" s="2" customFormat="1" ht="15.75" thickBot="1">
      <c r="A24" s="283">
        <v>16</v>
      </c>
      <c r="B24" s="230" t="s">
        <v>102</v>
      </c>
      <c r="C24" s="230" t="s">
        <v>103</v>
      </c>
      <c r="D24" s="230" t="s">
        <v>103</v>
      </c>
      <c r="E24" s="230" t="s">
        <v>81</v>
      </c>
      <c r="F24" s="237">
        <v>59</v>
      </c>
      <c r="G24" s="238"/>
      <c r="H24" s="237">
        <v>637.16</v>
      </c>
      <c r="I24" s="233">
        <f t="shared" si="1"/>
        <v>92.59840542406931</v>
      </c>
      <c r="J24" s="243">
        <v>1206362.5</v>
      </c>
      <c r="K24" s="247">
        <v>42982</v>
      </c>
      <c r="L24" s="247">
        <v>43712</v>
      </c>
      <c r="M24" s="258">
        <v>65000000</v>
      </c>
      <c r="N24" s="244">
        <v>11000000</v>
      </c>
      <c r="O24" s="247">
        <v>43804</v>
      </c>
      <c r="P24" s="247">
        <v>45631</v>
      </c>
      <c r="Q24" s="245">
        <f t="shared" si="0"/>
        <v>935.7010593220339</v>
      </c>
      <c r="R24" s="41" t="s">
        <v>43</v>
      </c>
      <c r="S24" s="170"/>
    </row>
    <row r="25" spans="1:19" s="2" customFormat="1" ht="15.75" thickBot="1">
      <c r="A25" s="283">
        <v>17</v>
      </c>
      <c r="B25" s="230" t="s">
        <v>104</v>
      </c>
      <c r="C25" s="230" t="s">
        <v>103</v>
      </c>
      <c r="D25" s="230" t="s">
        <v>103</v>
      </c>
      <c r="E25" s="230" t="s">
        <v>81</v>
      </c>
      <c r="F25" s="237">
        <v>28.8</v>
      </c>
      <c r="G25" s="238"/>
      <c r="H25" s="237">
        <v>317.93</v>
      </c>
      <c r="I25" s="233">
        <f t="shared" si="1"/>
        <v>90.58597804548171</v>
      </c>
      <c r="J25" s="243">
        <v>944687.5</v>
      </c>
      <c r="K25" s="247">
        <v>43172</v>
      </c>
      <c r="L25" s="247">
        <v>43903</v>
      </c>
      <c r="M25" s="258">
        <f>F25*1300*1000</f>
        <v>37440000</v>
      </c>
      <c r="N25" s="244">
        <v>8500000</v>
      </c>
      <c r="O25" s="247">
        <v>44078</v>
      </c>
      <c r="P25" s="247">
        <v>45717</v>
      </c>
      <c r="Q25" s="245">
        <f t="shared" si="0"/>
        <v>1037.6627604166667</v>
      </c>
      <c r="R25" s="41" t="s">
        <v>67</v>
      </c>
      <c r="S25" s="170"/>
    </row>
    <row r="26" spans="1:19" s="2" customFormat="1" ht="15.75" thickBot="1">
      <c r="A26" s="283">
        <v>18</v>
      </c>
      <c r="B26" s="230" t="s">
        <v>105</v>
      </c>
      <c r="C26" s="230" t="s">
        <v>103</v>
      </c>
      <c r="D26" s="230" t="s">
        <v>103</v>
      </c>
      <c r="E26" s="230" t="s">
        <v>81</v>
      </c>
      <c r="F26" s="237">
        <v>11.8</v>
      </c>
      <c r="G26" s="238"/>
      <c r="H26" s="237">
        <v>130</v>
      </c>
      <c r="I26" s="233">
        <f t="shared" si="1"/>
        <v>90.76923076923077</v>
      </c>
      <c r="J26" s="243">
        <v>720862.5</v>
      </c>
      <c r="K26" s="247">
        <v>42982</v>
      </c>
      <c r="L26" s="247">
        <v>43712</v>
      </c>
      <c r="M26" s="258">
        <v>19000000</v>
      </c>
      <c r="N26" s="244">
        <v>3800000</v>
      </c>
      <c r="O26" s="247">
        <v>43891</v>
      </c>
      <c r="P26" s="247">
        <v>45717</v>
      </c>
      <c r="Q26" s="245">
        <f t="shared" si="0"/>
        <v>1349.2256355932204</v>
      </c>
      <c r="R26" s="41" t="s">
        <v>43</v>
      </c>
      <c r="S26" s="170"/>
    </row>
    <row r="27" spans="1:19" s="2" customFormat="1" ht="15.75" thickBot="1">
      <c r="A27" s="283">
        <v>19</v>
      </c>
      <c r="B27" s="230" t="s">
        <v>149</v>
      </c>
      <c r="C27" s="230" t="s">
        <v>103</v>
      </c>
      <c r="D27" s="230" t="s">
        <v>103</v>
      </c>
      <c r="E27" s="230" t="s">
        <v>81</v>
      </c>
      <c r="F27" s="237">
        <v>1.8</v>
      </c>
      <c r="G27" s="238"/>
      <c r="H27" s="237">
        <v>17.8</v>
      </c>
      <c r="I27" s="233">
        <f t="shared" si="1"/>
        <v>101.12359550561797</v>
      </c>
      <c r="J27" s="243">
        <v>229906.25</v>
      </c>
      <c r="K27" s="247">
        <v>42982</v>
      </c>
      <c r="L27" s="247">
        <v>43712</v>
      </c>
      <c r="M27" s="258">
        <v>1989000</v>
      </c>
      <c r="N27" s="244">
        <v>350000</v>
      </c>
      <c r="O27" s="247">
        <v>43891</v>
      </c>
      <c r="P27" s="247">
        <v>45717</v>
      </c>
      <c r="Q27" s="245">
        <f t="shared" si="0"/>
        <v>1038.28125</v>
      </c>
      <c r="R27" s="41" t="s">
        <v>43</v>
      </c>
      <c r="S27" s="170"/>
    </row>
    <row r="28" spans="1:19" s="2" customFormat="1" ht="15.75" thickBot="1">
      <c r="A28" s="283">
        <v>20</v>
      </c>
      <c r="B28" s="230" t="s">
        <v>160</v>
      </c>
      <c r="C28" s="230" t="s">
        <v>101</v>
      </c>
      <c r="D28" s="230" t="s">
        <v>101</v>
      </c>
      <c r="E28" s="230" t="s">
        <v>96</v>
      </c>
      <c r="F28" s="237">
        <v>11</v>
      </c>
      <c r="G28" s="238"/>
      <c r="H28" s="237">
        <v>103</v>
      </c>
      <c r="I28" s="233">
        <f t="shared" si="1"/>
        <v>106.79611650485437</v>
      </c>
      <c r="J28" s="243">
        <v>550000</v>
      </c>
      <c r="K28" s="267">
        <v>43347</v>
      </c>
      <c r="L28" s="267">
        <v>44078</v>
      </c>
      <c r="M28" s="258">
        <v>13500000</v>
      </c>
      <c r="N28" s="244">
        <v>2300000</v>
      </c>
      <c r="O28" s="247">
        <v>44256</v>
      </c>
      <c r="P28" s="247">
        <v>46082</v>
      </c>
      <c r="Q28" s="245">
        <f t="shared" si="0"/>
        <v>1068.1818181818182</v>
      </c>
      <c r="R28" s="41" t="s">
        <v>53</v>
      </c>
      <c r="S28" s="170"/>
    </row>
    <row r="29" spans="1:19" s="2" customFormat="1" ht="15.75" thickBot="1">
      <c r="A29" s="283">
        <v>21</v>
      </c>
      <c r="B29" s="230" t="s">
        <v>109</v>
      </c>
      <c r="C29" s="230" t="s">
        <v>108</v>
      </c>
      <c r="D29" s="230" t="s">
        <v>108</v>
      </c>
      <c r="E29" s="230" t="s">
        <v>81</v>
      </c>
      <c r="F29" s="237">
        <v>3.15</v>
      </c>
      <c r="G29" s="238"/>
      <c r="H29" s="237">
        <v>35</v>
      </c>
      <c r="I29" s="233">
        <f t="shared" si="1"/>
        <v>90</v>
      </c>
      <c r="J29" s="243">
        <v>435000</v>
      </c>
      <c r="K29" s="247">
        <v>43556</v>
      </c>
      <c r="L29" s="247">
        <v>44166</v>
      </c>
      <c r="M29" s="258">
        <v>4435000</v>
      </c>
      <c r="N29" s="244">
        <v>775000</v>
      </c>
      <c r="O29" s="247">
        <v>44256</v>
      </c>
      <c r="P29" s="247">
        <v>46082</v>
      </c>
      <c r="Q29" s="245">
        <f t="shared" si="0"/>
        <v>1300</v>
      </c>
      <c r="R29" s="41" t="s">
        <v>53</v>
      </c>
      <c r="S29" s="170"/>
    </row>
    <row r="30" spans="1:19" s="2" customFormat="1" ht="15.75" thickBot="1">
      <c r="A30" s="283">
        <v>22</v>
      </c>
      <c r="B30" s="232" t="s">
        <v>112</v>
      </c>
      <c r="C30" s="232" t="s">
        <v>111</v>
      </c>
      <c r="D30" s="232" t="s">
        <v>111</v>
      </c>
      <c r="E30" s="230" t="s">
        <v>81</v>
      </c>
      <c r="F30" s="240">
        <v>7.2</v>
      </c>
      <c r="G30" s="241"/>
      <c r="H30" s="240">
        <v>80</v>
      </c>
      <c r="I30" s="233">
        <f t="shared" si="1"/>
        <v>90</v>
      </c>
      <c r="J30" s="248">
        <v>560062.5</v>
      </c>
      <c r="K30" s="247">
        <v>42982</v>
      </c>
      <c r="L30" s="247">
        <v>43712</v>
      </c>
      <c r="M30" s="266">
        <v>10025000</v>
      </c>
      <c r="N30" s="246">
        <v>1750000</v>
      </c>
      <c r="O30" s="247">
        <v>44075</v>
      </c>
      <c r="P30" s="247">
        <v>46082</v>
      </c>
      <c r="Q30" s="245">
        <f t="shared" si="0"/>
        <v>1227.092013888889</v>
      </c>
      <c r="R30" s="41" t="s">
        <v>43</v>
      </c>
      <c r="S30" s="170"/>
    </row>
    <row r="31" spans="1:19" s="2" customFormat="1" ht="15.75" thickBot="1">
      <c r="A31" s="283">
        <v>23</v>
      </c>
      <c r="B31" s="232" t="s">
        <v>114</v>
      </c>
      <c r="C31" s="232" t="s">
        <v>111</v>
      </c>
      <c r="D31" s="232" t="s">
        <v>111</v>
      </c>
      <c r="E31" s="283" t="s">
        <v>159</v>
      </c>
      <c r="F31" s="240">
        <v>18</v>
      </c>
      <c r="G31" s="241"/>
      <c r="H31" s="240">
        <v>200</v>
      </c>
      <c r="I31" s="233">
        <f t="shared" si="1"/>
        <v>90</v>
      </c>
      <c r="J31" s="248">
        <v>732997</v>
      </c>
      <c r="K31" s="247">
        <v>42647</v>
      </c>
      <c r="L31" s="247">
        <v>43377</v>
      </c>
      <c r="M31" s="266">
        <v>27225000</v>
      </c>
      <c r="N31" s="246">
        <v>4725000</v>
      </c>
      <c r="O31" s="247">
        <v>43469</v>
      </c>
      <c r="P31" s="247">
        <v>45295</v>
      </c>
      <c r="Q31" s="245">
        <f t="shared" si="0"/>
        <v>1290.7220555555555</v>
      </c>
      <c r="R31" s="41" t="s">
        <v>43</v>
      </c>
      <c r="S31" s="170"/>
    </row>
    <row r="32" spans="1:19" s="1" customFormat="1" ht="15" thickBot="1">
      <c r="A32" s="283">
        <v>24</v>
      </c>
      <c r="B32" s="232" t="s">
        <v>115</v>
      </c>
      <c r="C32" s="232" t="s">
        <v>111</v>
      </c>
      <c r="D32" s="232" t="s">
        <v>111</v>
      </c>
      <c r="E32" s="283" t="s">
        <v>159</v>
      </c>
      <c r="F32" s="240">
        <v>40.915</v>
      </c>
      <c r="G32" s="241">
        <v>-1128</v>
      </c>
      <c r="H32" s="240">
        <v>401</v>
      </c>
      <c r="I32" s="233">
        <f t="shared" si="1"/>
        <v>102.03241895261846</v>
      </c>
      <c r="J32" s="248"/>
      <c r="K32" s="247">
        <v>41883</v>
      </c>
      <c r="L32" s="247">
        <v>43070</v>
      </c>
      <c r="M32" s="266">
        <v>69101125</v>
      </c>
      <c r="N32" s="246">
        <v>9785078</v>
      </c>
      <c r="O32" s="247">
        <v>42983</v>
      </c>
      <c r="P32" s="247">
        <v>44444</v>
      </c>
      <c r="Q32" s="245">
        <f>(J32+(M32-N32))/(F32*1000)</f>
        <v>1449.7384088964927</v>
      </c>
      <c r="R32" s="41" t="s">
        <v>55</v>
      </c>
      <c r="S32" s="170"/>
    </row>
    <row r="33" spans="1:19" ht="15" thickBot="1">
      <c r="A33" s="283">
        <v>25</v>
      </c>
      <c r="B33" s="230" t="s">
        <v>120</v>
      </c>
      <c r="C33" s="230" t="s">
        <v>117</v>
      </c>
      <c r="D33" s="230" t="s">
        <v>117</v>
      </c>
      <c r="E33" s="230" t="s">
        <v>96</v>
      </c>
      <c r="F33" s="237">
        <v>0.9</v>
      </c>
      <c r="G33" s="231"/>
      <c r="H33" s="237">
        <v>10</v>
      </c>
      <c r="I33" s="94">
        <f aca="true" t="shared" si="2" ref="I33:I38">(F33*1000)/H33</f>
        <v>90</v>
      </c>
      <c r="J33" s="243">
        <v>170000</v>
      </c>
      <c r="K33" s="247">
        <v>43556</v>
      </c>
      <c r="L33" s="247">
        <v>44287</v>
      </c>
      <c r="M33" s="266">
        <v>1000000</v>
      </c>
      <c r="N33" s="246">
        <v>200000</v>
      </c>
      <c r="O33" s="247">
        <v>44440</v>
      </c>
      <c r="P33" s="247">
        <v>45901</v>
      </c>
      <c r="Q33" s="94">
        <f t="shared" si="0"/>
        <v>1077.7777777777778</v>
      </c>
      <c r="R33" s="41" t="s">
        <v>53</v>
      </c>
      <c r="S33" s="170"/>
    </row>
    <row r="34" spans="1:19" ht="15" thickBot="1">
      <c r="A34" s="283">
        <v>26</v>
      </c>
      <c r="B34" s="230" t="s">
        <v>122</v>
      </c>
      <c r="C34" s="230" t="s">
        <v>123</v>
      </c>
      <c r="D34" s="230" t="s">
        <v>123</v>
      </c>
      <c r="E34" s="283" t="s">
        <v>159</v>
      </c>
      <c r="F34" s="237">
        <v>4.3</v>
      </c>
      <c r="G34" s="231"/>
      <c r="H34" s="237">
        <v>69</v>
      </c>
      <c r="I34" s="94">
        <f t="shared" si="2"/>
        <v>62.31884057971015</v>
      </c>
      <c r="J34" s="243">
        <v>340458</v>
      </c>
      <c r="K34" s="247">
        <v>42915</v>
      </c>
      <c r="L34" s="247">
        <v>43645</v>
      </c>
      <c r="M34" s="266">
        <v>7000000</v>
      </c>
      <c r="N34" s="246">
        <v>1500000</v>
      </c>
      <c r="O34" s="247">
        <v>43804</v>
      </c>
      <c r="P34" s="247">
        <v>45631</v>
      </c>
      <c r="Q34" s="94">
        <f t="shared" si="0"/>
        <v>1358.2460465116278</v>
      </c>
      <c r="R34" s="41" t="s">
        <v>43</v>
      </c>
      <c r="S34" s="170"/>
    </row>
    <row r="35" spans="1:19" ht="15" thickBot="1">
      <c r="A35" s="283">
        <v>27</v>
      </c>
      <c r="B35" s="230" t="s">
        <v>124</v>
      </c>
      <c r="C35" s="230" t="s">
        <v>125</v>
      </c>
      <c r="D35" s="230" t="s">
        <v>125</v>
      </c>
      <c r="E35" s="230" t="s">
        <v>96</v>
      </c>
      <c r="F35" s="237">
        <v>16.3</v>
      </c>
      <c r="G35" s="231"/>
      <c r="H35" s="237">
        <v>149.5</v>
      </c>
      <c r="I35" s="94">
        <f t="shared" si="2"/>
        <v>109.03010033444816</v>
      </c>
      <c r="J35" s="243">
        <v>307275</v>
      </c>
      <c r="K35" s="247">
        <v>42822</v>
      </c>
      <c r="L35" s="247">
        <v>43552</v>
      </c>
      <c r="M35" s="266">
        <v>24000000</v>
      </c>
      <c r="N35" s="246">
        <v>4000000</v>
      </c>
      <c r="O35" s="247">
        <v>43647</v>
      </c>
      <c r="P35" s="247">
        <v>45474</v>
      </c>
      <c r="Q35" s="94">
        <f t="shared" si="0"/>
        <v>1245.8450920245398</v>
      </c>
      <c r="R35" s="41" t="s">
        <v>43</v>
      </c>
      <c r="S35" s="170"/>
    </row>
    <row r="36" spans="1:19" ht="15" thickBot="1">
      <c r="A36" s="283">
        <v>28</v>
      </c>
      <c r="B36" s="230" t="s">
        <v>127</v>
      </c>
      <c r="C36" s="230" t="s">
        <v>101</v>
      </c>
      <c r="D36" s="230" t="s">
        <v>101</v>
      </c>
      <c r="E36" s="230" t="s">
        <v>159</v>
      </c>
      <c r="F36" s="237">
        <v>5.979</v>
      </c>
      <c r="G36" s="231"/>
      <c r="H36" s="237">
        <v>32.5</v>
      </c>
      <c r="I36" s="94">
        <f t="shared" si="2"/>
        <v>183.96923076923076</v>
      </c>
      <c r="J36" s="243">
        <v>186027.75</v>
      </c>
      <c r="K36" s="247">
        <v>42823</v>
      </c>
      <c r="L36" s="247">
        <v>43553</v>
      </c>
      <c r="M36" s="266">
        <v>8000000</v>
      </c>
      <c r="N36" s="246">
        <v>600000</v>
      </c>
      <c r="O36" s="247">
        <v>43647</v>
      </c>
      <c r="P36" s="247">
        <v>45474</v>
      </c>
      <c r="Q36" s="94">
        <f t="shared" si="0"/>
        <v>1268.7786837263757</v>
      </c>
      <c r="R36" s="41" t="s">
        <v>43</v>
      </c>
      <c r="S36" s="170"/>
    </row>
    <row r="37" spans="1:19" ht="15" thickBot="1">
      <c r="A37" s="275">
        <v>29</v>
      </c>
      <c r="B37" s="275" t="s">
        <v>128</v>
      </c>
      <c r="C37" s="275" t="s">
        <v>117</v>
      </c>
      <c r="D37" s="275" t="s">
        <v>117</v>
      </c>
      <c r="E37" s="275" t="s">
        <v>81</v>
      </c>
      <c r="F37" s="256">
        <v>3.06</v>
      </c>
      <c r="G37" s="268"/>
      <c r="H37" s="256">
        <v>34</v>
      </c>
      <c r="I37" s="172">
        <f t="shared" si="2"/>
        <v>90</v>
      </c>
      <c r="J37" s="268">
        <v>500000</v>
      </c>
      <c r="K37" s="291">
        <v>43556</v>
      </c>
      <c r="L37" s="291">
        <v>43922</v>
      </c>
      <c r="M37" s="266">
        <v>3450000</v>
      </c>
      <c r="N37" s="246">
        <v>680000</v>
      </c>
      <c r="O37" s="291">
        <v>44013</v>
      </c>
      <c r="P37" s="291">
        <v>45839</v>
      </c>
      <c r="Q37" s="172">
        <f t="shared" si="0"/>
        <v>1068.6274509803923</v>
      </c>
      <c r="R37" s="173" t="s">
        <v>53</v>
      </c>
      <c r="S37" s="170"/>
    </row>
    <row r="38" spans="1:19" ht="15" thickBot="1">
      <c r="A38" s="283">
        <v>30</v>
      </c>
      <c r="B38" s="283" t="s">
        <v>156</v>
      </c>
      <c r="C38" s="283" t="s">
        <v>106</v>
      </c>
      <c r="D38" s="283" t="s">
        <v>106</v>
      </c>
      <c r="E38" s="283" t="s">
        <v>81</v>
      </c>
      <c r="F38" s="284">
        <v>34.5</v>
      </c>
      <c r="G38" s="286"/>
      <c r="H38" s="284">
        <v>376.3</v>
      </c>
      <c r="I38" s="294">
        <f t="shared" si="2"/>
        <v>91.68216848259367</v>
      </c>
      <c r="J38" s="286">
        <v>1012765</v>
      </c>
      <c r="K38" s="267">
        <v>43172</v>
      </c>
      <c r="L38" s="267">
        <v>43713</v>
      </c>
      <c r="M38" s="258">
        <f>F38*1300*1000</f>
        <v>44850000</v>
      </c>
      <c r="N38" s="295">
        <v>8500000</v>
      </c>
      <c r="O38" s="267">
        <v>44075</v>
      </c>
      <c r="P38" s="267">
        <v>45901</v>
      </c>
      <c r="Q38" s="172">
        <f t="shared" si="0"/>
        <v>1082.9786956521739</v>
      </c>
      <c r="R38" s="283" t="s">
        <v>67</v>
      </c>
      <c r="S38" s="290"/>
    </row>
    <row r="39" spans="1:19" ht="15.75" thickBot="1">
      <c r="A39" s="47"/>
      <c r="B39" s="48"/>
      <c r="C39" s="48"/>
      <c r="D39" s="48"/>
      <c r="E39" s="42" t="s">
        <v>4</v>
      </c>
      <c r="F39" s="147">
        <f>SUM(F9:F38)</f>
        <v>360.4418</v>
      </c>
      <c r="G39" s="147">
        <f>SUM(G9:G37)</f>
        <v>-1745</v>
      </c>
      <c r="H39" s="147">
        <f>SUM(H9:H38)</f>
        <v>3739.46</v>
      </c>
      <c r="I39" s="111"/>
      <c r="J39" s="147">
        <f>SUM(J9:J38)</f>
        <v>14115702.95</v>
      </c>
      <c r="K39" s="134"/>
      <c r="L39" s="135"/>
      <c r="M39" s="68">
        <f>SUM(M9:M37)</f>
        <v>445138683</v>
      </c>
      <c r="N39" s="69">
        <f>SUM(N9:N38)</f>
        <v>82165078</v>
      </c>
      <c r="O39" s="120"/>
      <c r="P39" s="292"/>
      <c r="Q39" s="293"/>
      <c r="R39" s="57"/>
      <c r="S39" s="171"/>
    </row>
    <row r="40" spans="1:19" ht="15.75" thickBot="1">
      <c r="A40" s="29"/>
      <c r="B40" s="29"/>
      <c r="C40" s="29"/>
      <c r="D40" s="29"/>
      <c r="E40" s="43"/>
      <c r="F40" s="44"/>
      <c r="G40" s="45"/>
      <c r="H40" s="44"/>
      <c r="I40" s="93"/>
      <c r="J40" s="45"/>
      <c r="K40" s="119"/>
      <c r="L40" s="119"/>
      <c r="M40" s="46"/>
      <c r="N40" s="46"/>
      <c r="O40" s="119"/>
      <c r="P40" s="119"/>
      <c r="Q40" s="93"/>
      <c r="R40" s="29"/>
      <c r="S40" s="19"/>
    </row>
    <row r="41" spans="1:19" ht="15">
      <c r="A41" s="29"/>
      <c r="B41" s="29"/>
      <c r="C41" s="213" t="s">
        <v>49</v>
      </c>
      <c r="D41" s="214"/>
      <c r="E41" s="215"/>
      <c r="F41" s="114">
        <f>(F39*1000)/H39</f>
        <v>96.38872992357184</v>
      </c>
      <c r="G41" s="214" t="s">
        <v>38</v>
      </c>
      <c r="H41" s="219"/>
      <c r="I41" s="95"/>
      <c r="J41" s="29"/>
      <c r="K41" s="119"/>
      <c r="L41" s="119"/>
      <c r="M41" s="46"/>
      <c r="N41" s="46"/>
      <c r="O41" s="119"/>
      <c r="P41" s="119"/>
      <c r="Q41" s="93"/>
      <c r="R41" s="29"/>
      <c r="S41" s="19"/>
    </row>
    <row r="42" spans="1:19" ht="15.75" thickBot="1">
      <c r="A42" s="37"/>
      <c r="B42" s="38"/>
      <c r="C42" s="216" t="s">
        <v>50</v>
      </c>
      <c r="D42" s="217"/>
      <c r="E42" s="218"/>
      <c r="F42" s="115">
        <f>(J39+(M39-N39))/(F39*1000)</f>
        <v>1046.1863966665353</v>
      </c>
      <c r="G42" s="217" t="s">
        <v>52</v>
      </c>
      <c r="H42" s="220"/>
      <c r="I42" s="95"/>
      <c r="J42" s="38"/>
      <c r="K42" s="121"/>
      <c r="L42" s="121"/>
      <c r="M42" s="37"/>
      <c r="N42" s="37"/>
      <c r="O42" s="121"/>
      <c r="P42" s="121"/>
      <c r="Q42" s="95"/>
      <c r="R42" s="37"/>
      <c r="S42" s="19"/>
    </row>
    <row r="43" spans="1:19" ht="15">
      <c r="A43" s="24"/>
      <c r="B43" s="24"/>
      <c r="C43" s="24"/>
      <c r="D43" s="46"/>
      <c r="E43" s="29"/>
      <c r="F43" s="46"/>
      <c r="G43" s="29"/>
      <c r="H43" s="46"/>
      <c r="I43" s="112"/>
      <c r="J43" s="29"/>
      <c r="K43" s="136"/>
      <c r="L43" s="121"/>
      <c r="M43" s="37"/>
      <c r="N43" s="38"/>
      <c r="O43" s="121"/>
      <c r="P43" s="121"/>
      <c r="Q43" s="95"/>
      <c r="R43" s="39"/>
      <c r="S43" s="19"/>
    </row>
    <row r="44" spans="1:19" ht="15.75" thickBot="1">
      <c r="A44" s="198" t="s">
        <v>74</v>
      </c>
      <c r="B44" s="190"/>
      <c r="C44" s="24"/>
      <c r="D44" s="37"/>
      <c r="E44" s="38"/>
      <c r="F44" s="37"/>
      <c r="G44" s="38"/>
      <c r="H44" s="37"/>
      <c r="I44" s="95"/>
      <c r="J44" s="38"/>
      <c r="K44" s="121"/>
      <c r="L44" s="121"/>
      <c r="M44" s="37"/>
      <c r="N44" s="38"/>
      <c r="O44" s="121"/>
      <c r="P44" s="121"/>
      <c r="Q44" s="95"/>
      <c r="R44" s="39"/>
      <c r="S44" s="19"/>
    </row>
    <row r="45" spans="1:19" ht="15.75" customHeight="1" thickBot="1">
      <c r="A45" s="283">
        <v>31</v>
      </c>
      <c r="B45" s="283" t="s">
        <v>121</v>
      </c>
      <c r="C45" s="283" t="s">
        <v>117</v>
      </c>
      <c r="D45" s="283" t="s">
        <v>117</v>
      </c>
      <c r="E45" s="283" t="s">
        <v>96</v>
      </c>
      <c r="F45" s="284">
        <v>4.2</v>
      </c>
      <c r="G45" s="286"/>
      <c r="H45" s="284">
        <v>14</v>
      </c>
      <c r="I45" s="245">
        <f aca="true" t="shared" si="3" ref="I45:I51">(F45*1000)/H45</f>
        <v>300</v>
      </c>
      <c r="J45" s="286">
        <v>460000</v>
      </c>
      <c r="K45" s="267">
        <v>43556</v>
      </c>
      <c r="L45" s="267">
        <v>44287</v>
      </c>
      <c r="M45" s="63"/>
      <c r="N45" s="64"/>
      <c r="O45" s="122"/>
      <c r="P45" s="122"/>
      <c r="Q45" s="96"/>
      <c r="R45" s="60" t="s">
        <v>53</v>
      </c>
      <c r="S45" s="169"/>
    </row>
    <row r="46" spans="1:19" ht="15.75" customHeight="1" thickBot="1">
      <c r="A46" s="297">
        <v>32</v>
      </c>
      <c r="B46" s="283" t="s">
        <v>107</v>
      </c>
      <c r="C46" s="283" t="s">
        <v>108</v>
      </c>
      <c r="D46" s="283" t="s">
        <v>108</v>
      </c>
      <c r="E46" s="283" t="s">
        <v>81</v>
      </c>
      <c r="F46" s="284">
        <v>4.5</v>
      </c>
      <c r="G46" s="285"/>
      <c r="H46" s="284">
        <v>50</v>
      </c>
      <c r="I46" s="245">
        <f t="shared" si="3"/>
        <v>90</v>
      </c>
      <c r="J46" s="286">
        <v>450000</v>
      </c>
      <c r="K46" s="267">
        <v>43556</v>
      </c>
      <c r="L46" s="267">
        <v>44166</v>
      </c>
      <c r="M46" s="65"/>
      <c r="N46" s="49"/>
      <c r="O46" s="123"/>
      <c r="P46" s="123"/>
      <c r="Q46" s="97"/>
      <c r="R46" s="288" t="s">
        <v>53</v>
      </c>
      <c r="S46" s="170"/>
    </row>
    <row r="47" spans="1:19" ht="15.75" customHeight="1" thickBot="1">
      <c r="A47" s="297">
        <v>33</v>
      </c>
      <c r="B47" s="283" t="s">
        <v>116</v>
      </c>
      <c r="C47" s="283" t="s">
        <v>117</v>
      </c>
      <c r="D47" s="283" t="s">
        <v>117</v>
      </c>
      <c r="E47" s="283" t="s">
        <v>96</v>
      </c>
      <c r="F47" s="284">
        <v>17</v>
      </c>
      <c r="G47" s="286"/>
      <c r="H47" s="284">
        <v>320</v>
      </c>
      <c r="I47" s="245">
        <f t="shared" si="3"/>
        <v>53.125</v>
      </c>
      <c r="J47" s="286">
        <v>800000</v>
      </c>
      <c r="K47" s="267">
        <v>43922</v>
      </c>
      <c r="L47" s="267">
        <v>44652</v>
      </c>
      <c r="M47" s="65"/>
      <c r="N47" s="49"/>
      <c r="O47" s="123"/>
      <c r="P47" s="123"/>
      <c r="Q47" s="97"/>
      <c r="R47" s="288" t="s">
        <v>53</v>
      </c>
      <c r="S47" s="170"/>
    </row>
    <row r="48" spans="1:19" ht="15.75" customHeight="1" thickBot="1">
      <c r="A48" s="287">
        <v>34</v>
      </c>
      <c r="B48" s="283" t="s">
        <v>100</v>
      </c>
      <c r="C48" s="283" t="s">
        <v>101</v>
      </c>
      <c r="D48" s="283" t="s">
        <v>101</v>
      </c>
      <c r="E48" s="283" t="s">
        <v>81</v>
      </c>
      <c r="F48" s="284">
        <v>24.75</v>
      </c>
      <c r="G48" s="285"/>
      <c r="H48" s="284">
        <v>275</v>
      </c>
      <c r="I48" s="245">
        <f t="shared" si="3"/>
        <v>90</v>
      </c>
      <c r="J48" s="286">
        <v>1200000</v>
      </c>
      <c r="K48" s="267">
        <v>43709</v>
      </c>
      <c r="L48" s="267">
        <v>44440</v>
      </c>
      <c r="M48" s="65"/>
      <c r="N48" s="49"/>
      <c r="O48" s="123"/>
      <c r="P48" s="123"/>
      <c r="Q48" s="97"/>
      <c r="R48" s="288" t="s">
        <v>53</v>
      </c>
      <c r="S48" s="170"/>
    </row>
    <row r="49" spans="1:19" ht="15.75" customHeight="1" thickBot="1">
      <c r="A49" s="250">
        <v>35</v>
      </c>
      <c r="B49" s="251" t="s">
        <v>130</v>
      </c>
      <c r="C49" s="251" t="s">
        <v>83</v>
      </c>
      <c r="D49" s="251" t="s">
        <v>83</v>
      </c>
      <c r="E49" s="249" t="s">
        <v>81</v>
      </c>
      <c r="F49" s="256">
        <v>10</v>
      </c>
      <c r="G49" s="257"/>
      <c r="H49" s="256">
        <v>69</v>
      </c>
      <c r="I49" s="94">
        <f t="shared" si="3"/>
        <v>144.92753623188406</v>
      </c>
      <c r="J49" s="268">
        <v>450000</v>
      </c>
      <c r="K49" s="267">
        <v>43556</v>
      </c>
      <c r="L49" s="267">
        <v>44166</v>
      </c>
      <c r="M49" s="65"/>
      <c r="N49" s="49"/>
      <c r="O49" s="123"/>
      <c r="P49" s="123"/>
      <c r="Q49" s="97"/>
      <c r="R49" s="61" t="s">
        <v>53</v>
      </c>
      <c r="S49" s="170"/>
    </row>
    <row r="50" spans="1:19" ht="15.75" customHeight="1" thickBot="1">
      <c r="A50" s="250">
        <v>36</v>
      </c>
      <c r="B50" s="249" t="s">
        <v>131</v>
      </c>
      <c r="C50" s="249" t="s">
        <v>83</v>
      </c>
      <c r="D50" s="249" t="s">
        <v>83</v>
      </c>
      <c r="E50" s="249" t="s">
        <v>81</v>
      </c>
      <c r="F50" s="253">
        <v>6.4</v>
      </c>
      <c r="G50" s="252"/>
      <c r="H50" s="254">
        <v>44.6</v>
      </c>
      <c r="I50" s="94">
        <f t="shared" si="3"/>
        <v>143.49775784753362</v>
      </c>
      <c r="J50" s="258">
        <v>60000</v>
      </c>
      <c r="K50" s="267">
        <v>43556</v>
      </c>
      <c r="L50" s="267">
        <v>44166</v>
      </c>
      <c r="M50" s="65"/>
      <c r="N50" s="49"/>
      <c r="O50" s="123"/>
      <c r="P50" s="123"/>
      <c r="Q50" s="97"/>
      <c r="R50" s="61" t="s">
        <v>53</v>
      </c>
      <c r="S50" s="170"/>
    </row>
    <row r="51" spans="1:19" ht="15.75" customHeight="1" thickBot="1">
      <c r="A51" s="255">
        <v>37</v>
      </c>
      <c r="B51" s="275" t="s">
        <v>110</v>
      </c>
      <c r="C51" s="275" t="s">
        <v>111</v>
      </c>
      <c r="D51" s="275" t="s">
        <v>111</v>
      </c>
      <c r="E51" s="283" t="s">
        <v>81</v>
      </c>
      <c r="F51" s="256">
        <v>4.5</v>
      </c>
      <c r="G51" s="257"/>
      <c r="H51" s="256">
        <v>50</v>
      </c>
      <c r="I51" s="245">
        <f t="shared" si="3"/>
        <v>90</v>
      </c>
      <c r="J51" s="268">
        <v>450000</v>
      </c>
      <c r="K51" s="267">
        <v>43556</v>
      </c>
      <c r="L51" s="267">
        <v>44166</v>
      </c>
      <c r="M51" s="50"/>
      <c r="N51" s="51"/>
      <c r="O51" s="124"/>
      <c r="P51" s="124"/>
      <c r="Q51" s="98"/>
      <c r="R51" s="62" t="s">
        <v>53</v>
      </c>
      <c r="S51" s="170"/>
    </row>
    <row r="52" spans="1:19" ht="15.75" thickBot="1">
      <c r="A52" s="47"/>
      <c r="B52" s="48"/>
      <c r="C52" s="48"/>
      <c r="D52" s="57"/>
      <c r="E52" s="175" t="s">
        <v>4</v>
      </c>
      <c r="F52" s="176">
        <f>SUM(F45:F51)</f>
        <v>71.35000000000001</v>
      </c>
      <c r="G52" s="176">
        <f>SUM(G45:G51)</f>
        <v>0</v>
      </c>
      <c r="H52" s="176">
        <f>SUM(H45:H51)</f>
        <v>822.6</v>
      </c>
      <c r="I52" s="174"/>
      <c r="J52" s="177">
        <f>SUM(J45:J51)</f>
        <v>3870000</v>
      </c>
      <c r="K52" s="120"/>
      <c r="L52" s="137"/>
      <c r="M52" s="50"/>
      <c r="N52" s="51"/>
      <c r="O52" s="124"/>
      <c r="P52" s="124"/>
      <c r="Q52" s="98"/>
      <c r="R52" s="151"/>
      <c r="S52" s="171"/>
    </row>
    <row r="53" spans="1:19" ht="15.75" thickBot="1">
      <c r="A53" s="24"/>
      <c r="B53" s="24"/>
      <c r="C53" s="24"/>
      <c r="D53" s="24"/>
      <c r="E53" s="29"/>
      <c r="F53" s="29"/>
      <c r="G53" s="29"/>
      <c r="H53" s="29"/>
      <c r="I53" s="93"/>
      <c r="J53" s="46"/>
      <c r="K53" s="121"/>
      <c r="L53" s="121"/>
      <c r="M53" s="37"/>
      <c r="N53" s="38"/>
      <c r="O53" s="121"/>
      <c r="P53" s="121"/>
      <c r="Q53" s="95"/>
      <c r="R53" s="24"/>
      <c r="S53" s="19"/>
    </row>
    <row r="54" spans="1:19" ht="15.75" thickBot="1">
      <c r="A54" s="24"/>
      <c r="B54" s="24"/>
      <c r="C54" s="221" t="s">
        <v>69</v>
      </c>
      <c r="D54" s="222"/>
      <c r="E54" s="223"/>
      <c r="F54" s="146">
        <f>F52/F39*100</f>
        <v>19.795151394760545</v>
      </c>
      <c r="G54" s="224" t="s">
        <v>51</v>
      </c>
      <c r="H54" s="225"/>
      <c r="I54" s="226"/>
      <c r="J54" s="46"/>
      <c r="K54" s="121"/>
      <c r="L54" s="121"/>
      <c r="M54" s="37"/>
      <c r="N54" s="38"/>
      <c r="O54" s="121"/>
      <c r="P54" s="121"/>
      <c r="Q54" s="95"/>
      <c r="R54" s="24"/>
      <c r="S54" s="19"/>
    </row>
    <row r="55" spans="1:19" ht="15">
      <c r="A55" s="24"/>
      <c r="B55" s="24"/>
      <c r="C55" s="24"/>
      <c r="D55" s="24"/>
      <c r="E55" s="29"/>
      <c r="F55" s="29"/>
      <c r="G55" s="29"/>
      <c r="H55" s="29"/>
      <c r="I55" s="93"/>
      <c r="J55" s="46"/>
      <c r="K55" s="121"/>
      <c r="L55" s="121"/>
      <c r="M55" s="37"/>
      <c r="N55" s="38"/>
      <c r="O55" s="121"/>
      <c r="P55" s="121"/>
      <c r="Q55" s="95"/>
      <c r="R55" s="24"/>
      <c r="S55" s="19"/>
    </row>
    <row r="56" spans="1:19" ht="15">
      <c r="A56" s="24"/>
      <c r="B56" s="24"/>
      <c r="C56" s="24"/>
      <c r="D56" s="24"/>
      <c r="E56" s="29"/>
      <c r="F56" s="29"/>
      <c r="G56" s="29"/>
      <c r="H56" s="29"/>
      <c r="I56" s="93"/>
      <c r="J56" s="46"/>
      <c r="K56" s="121"/>
      <c r="L56" s="121"/>
      <c r="M56" s="37"/>
      <c r="N56" s="38"/>
      <c r="O56" s="121"/>
      <c r="P56" s="121"/>
      <c r="Q56" s="95"/>
      <c r="R56" s="24"/>
      <c r="S56" s="19"/>
    </row>
    <row r="57" spans="1:19" ht="15.75" thickBot="1">
      <c r="A57" s="227" t="s">
        <v>68</v>
      </c>
      <c r="B57" s="227"/>
      <c r="C57" s="228"/>
      <c r="D57" s="52"/>
      <c r="E57" s="52"/>
      <c r="F57" s="52"/>
      <c r="G57" s="54"/>
      <c r="H57" s="53"/>
      <c r="I57" s="99"/>
      <c r="J57" s="53"/>
      <c r="K57" s="121"/>
      <c r="L57" s="138"/>
      <c r="M57" s="55"/>
      <c r="N57" s="55"/>
      <c r="O57" s="125"/>
      <c r="P57" s="125"/>
      <c r="Q57" s="99"/>
      <c r="R57" s="56"/>
      <c r="S57" s="19"/>
    </row>
    <row r="58" spans="1:19" ht="15" thickBot="1">
      <c r="A58" s="67"/>
      <c r="B58" s="283" t="s">
        <v>147</v>
      </c>
      <c r="C58" s="283" t="s">
        <v>101</v>
      </c>
      <c r="D58" s="283" t="s">
        <v>101</v>
      </c>
      <c r="E58" s="283" t="s">
        <v>96</v>
      </c>
      <c r="F58" s="284">
        <v>4.8</v>
      </c>
      <c r="G58" s="285"/>
      <c r="H58" s="284">
        <v>37</v>
      </c>
      <c r="I58" s="178">
        <f>(F58*1000)/H58</f>
        <v>129.72972972972974</v>
      </c>
      <c r="J58" s="286">
        <v>0</v>
      </c>
      <c r="K58" s="139"/>
      <c r="L58" s="126"/>
      <c r="M58" s="76"/>
      <c r="N58" s="77"/>
      <c r="O58" s="126"/>
      <c r="P58" s="126"/>
      <c r="Q58" s="100"/>
      <c r="R58" s="179" t="s">
        <v>11</v>
      </c>
      <c r="S58" s="70" t="s">
        <v>59</v>
      </c>
    </row>
    <row r="59" spans="1:19" ht="15" thickBot="1">
      <c r="A59" s="66"/>
      <c r="B59" s="71" t="s">
        <v>126</v>
      </c>
      <c r="C59" s="71" t="s">
        <v>111</v>
      </c>
      <c r="D59" s="71" t="s">
        <v>111</v>
      </c>
      <c r="E59" s="71" t="s">
        <v>113</v>
      </c>
      <c r="F59" s="149">
        <v>1.25</v>
      </c>
      <c r="G59" s="148">
        <v>661</v>
      </c>
      <c r="H59" s="150">
        <v>19.5</v>
      </c>
      <c r="I59" s="178">
        <v>64.1025641025641</v>
      </c>
      <c r="J59" s="72">
        <v>149868.75</v>
      </c>
      <c r="K59" s="140"/>
      <c r="L59" s="127"/>
      <c r="M59" s="80"/>
      <c r="N59" s="81"/>
      <c r="O59" s="127"/>
      <c r="P59" s="127"/>
      <c r="Q59" s="101"/>
      <c r="R59" s="180" t="s">
        <v>11</v>
      </c>
      <c r="S59" s="73" t="s">
        <v>63</v>
      </c>
    </row>
    <row r="60" spans="1:19" ht="15" thickBot="1">
      <c r="A60" s="66"/>
      <c r="B60" s="71"/>
      <c r="C60" s="71"/>
      <c r="D60" s="71"/>
      <c r="E60" s="71"/>
      <c r="F60" s="149"/>
      <c r="G60" s="148"/>
      <c r="H60" s="150"/>
      <c r="I60" s="178" t="e">
        <f>(F60*1000)/H60</f>
        <v>#DIV/0!</v>
      </c>
      <c r="J60" s="72"/>
      <c r="K60" s="140"/>
      <c r="L60" s="127"/>
      <c r="M60" s="80"/>
      <c r="N60" s="81"/>
      <c r="O60" s="127"/>
      <c r="P60" s="127"/>
      <c r="Q60" s="101"/>
      <c r="R60" s="180" t="s">
        <v>11</v>
      </c>
      <c r="S60" s="73"/>
    </row>
    <row r="61" spans="1:19" ht="14.25" thickBot="1">
      <c r="A61" s="158"/>
      <c r="B61" s="159"/>
      <c r="C61" s="159"/>
      <c r="D61" s="159"/>
      <c r="E61" s="159"/>
      <c r="F61" s="160"/>
      <c r="G61" s="161"/>
      <c r="H61" s="162"/>
      <c r="I61" s="178" t="e">
        <f>(F61*1000)/H61</f>
        <v>#DIV/0!</v>
      </c>
      <c r="J61" s="163"/>
      <c r="K61" s="141"/>
      <c r="L61" s="128"/>
      <c r="M61" s="88"/>
      <c r="N61" s="87"/>
      <c r="O61" s="128"/>
      <c r="P61" s="128"/>
      <c r="Q61" s="102"/>
      <c r="R61" s="181" t="s">
        <v>11</v>
      </c>
      <c r="S61" s="74"/>
    </row>
    <row r="62" spans="1:19" ht="14.25" thickBot="1">
      <c r="A62" s="164"/>
      <c r="B62" s="165"/>
      <c r="C62" s="165"/>
      <c r="D62" s="165"/>
      <c r="E62" s="165"/>
      <c r="F62" s="165"/>
      <c r="G62" s="165"/>
      <c r="H62" s="166"/>
      <c r="I62" s="167" t="s">
        <v>4</v>
      </c>
      <c r="J62" s="168">
        <v>0</v>
      </c>
      <c r="K62" s="142"/>
      <c r="L62" s="143"/>
      <c r="M62" s="84"/>
      <c r="N62" s="84"/>
      <c r="O62" s="128"/>
      <c r="P62" s="128"/>
      <c r="Q62" s="102"/>
      <c r="R62" s="89"/>
      <c r="S62" s="89"/>
    </row>
    <row r="63" spans="1:19" ht="15">
      <c r="A63" s="35"/>
      <c r="B63" s="21"/>
      <c r="C63" s="25"/>
      <c r="D63" s="35"/>
      <c r="E63" s="31"/>
      <c r="F63" s="32"/>
      <c r="G63" s="33"/>
      <c r="H63" s="32"/>
      <c r="I63" s="113"/>
      <c r="J63" s="27"/>
      <c r="K63" s="129"/>
      <c r="L63" s="129"/>
      <c r="M63" s="26"/>
      <c r="N63" s="27"/>
      <c r="O63" s="129"/>
      <c r="P63" s="129"/>
      <c r="Q63" s="103"/>
      <c r="R63" s="25"/>
      <c r="S63" s="19"/>
    </row>
    <row r="64" spans="1:19" ht="15.75" thickBot="1">
      <c r="A64" s="227" t="s">
        <v>71</v>
      </c>
      <c r="B64" s="227" t="s">
        <v>72</v>
      </c>
      <c r="C64" s="227"/>
      <c r="D64" s="227"/>
      <c r="E64" s="229"/>
      <c r="F64" s="23"/>
      <c r="G64" s="30"/>
      <c r="H64" s="22"/>
      <c r="I64" s="92"/>
      <c r="J64" s="22"/>
      <c r="K64" s="117"/>
      <c r="L64" s="117"/>
      <c r="M64" s="22"/>
      <c r="N64" s="22"/>
      <c r="O64" s="117"/>
      <c r="P64" s="117"/>
      <c r="Q64" s="92"/>
      <c r="R64" s="22"/>
      <c r="S64" s="19"/>
    </row>
    <row r="65" spans="1:19" ht="13.5">
      <c r="A65" s="272"/>
      <c r="B65" s="275" t="s">
        <v>134</v>
      </c>
      <c r="C65" s="275" t="s">
        <v>123</v>
      </c>
      <c r="D65" s="275" t="s">
        <v>123</v>
      </c>
      <c r="E65" s="75"/>
      <c r="F65" s="77"/>
      <c r="G65" s="76"/>
      <c r="H65" s="77"/>
      <c r="I65" s="104"/>
      <c r="J65" s="78"/>
      <c r="K65" s="126"/>
      <c r="L65" s="126"/>
      <c r="M65" s="77"/>
      <c r="N65" s="76"/>
      <c r="O65" s="126"/>
      <c r="P65" s="126"/>
      <c r="Q65" s="104"/>
      <c r="R65" s="85"/>
      <c r="S65" s="70"/>
    </row>
    <row r="66" spans="1:19" ht="13.5">
      <c r="A66" s="298"/>
      <c r="B66" s="275" t="s">
        <v>129</v>
      </c>
      <c r="C66" s="275" t="s">
        <v>99</v>
      </c>
      <c r="D66" s="275" t="s">
        <v>95</v>
      </c>
      <c r="E66" s="259"/>
      <c r="F66" s="261"/>
      <c r="G66" s="260"/>
      <c r="H66" s="261"/>
      <c r="I66" s="264"/>
      <c r="J66" s="262"/>
      <c r="K66" s="265"/>
      <c r="L66" s="265"/>
      <c r="M66" s="261"/>
      <c r="N66" s="260"/>
      <c r="O66" s="265"/>
      <c r="P66" s="265"/>
      <c r="Q66" s="264"/>
      <c r="R66" s="263"/>
      <c r="S66" s="242"/>
    </row>
    <row r="67" spans="1:19" ht="13.5">
      <c r="A67" s="298"/>
      <c r="B67" s="275" t="s">
        <v>155</v>
      </c>
      <c r="C67" s="275" t="s">
        <v>158</v>
      </c>
      <c r="D67" s="275" t="s">
        <v>111</v>
      </c>
      <c r="E67" s="259"/>
      <c r="F67" s="261"/>
      <c r="G67" s="260"/>
      <c r="H67" s="261"/>
      <c r="I67" s="264"/>
      <c r="J67" s="262"/>
      <c r="K67" s="265"/>
      <c r="L67" s="265"/>
      <c r="M67" s="261"/>
      <c r="N67" s="260"/>
      <c r="O67" s="265"/>
      <c r="P67" s="265"/>
      <c r="Q67" s="264"/>
      <c r="R67" s="263"/>
      <c r="S67" s="242"/>
    </row>
    <row r="68" spans="1:19" ht="13.5">
      <c r="A68" s="298"/>
      <c r="B68" s="275" t="s">
        <v>132</v>
      </c>
      <c r="C68" s="275" t="s">
        <v>92</v>
      </c>
      <c r="D68" s="275" t="s">
        <v>92</v>
      </c>
      <c r="E68" s="259"/>
      <c r="F68" s="261"/>
      <c r="G68" s="260"/>
      <c r="H68" s="261"/>
      <c r="I68" s="264"/>
      <c r="J68" s="262"/>
      <c r="K68" s="265"/>
      <c r="L68" s="265"/>
      <c r="M68" s="261"/>
      <c r="N68" s="260"/>
      <c r="O68" s="265"/>
      <c r="P68" s="265"/>
      <c r="Q68" s="264"/>
      <c r="R68" s="263"/>
      <c r="S68" s="242"/>
    </row>
    <row r="69" spans="1:19" ht="13.5">
      <c r="A69" s="298"/>
      <c r="B69" s="275" t="s">
        <v>133</v>
      </c>
      <c r="C69" s="275" t="s">
        <v>158</v>
      </c>
      <c r="D69" s="275" t="s">
        <v>111</v>
      </c>
      <c r="E69" s="259"/>
      <c r="F69" s="261"/>
      <c r="G69" s="260"/>
      <c r="H69" s="261"/>
      <c r="I69" s="264"/>
      <c r="J69" s="262"/>
      <c r="K69" s="265"/>
      <c r="L69" s="265"/>
      <c r="M69" s="261"/>
      <c r="N69" s="260"/>
      <c r="O69" s="265"/>
      <c r="P69" s="265"/>
      <c r="Q69" s="264"/>
      <c r="R69" s="263"/>
      <c r="S69" s="242"/>
    </row>
    <row r="70" spans="1:19" ht="13.5">
      <c r="A70" s="270"/>
      <c r="B70" s="275" t="s">
        <v>135</v>
      </c>
      <c r="C70" s="275" t="s">
        <v>123</v>
      </c>
      <c r="D70" s="275" t="s">
        <v>123</v>
      </c>
      <c r="E70" s="259"/>
      <c r="F70" s="261"/>
      <c r="G70" s="260"/>
      <c r="H70" s="261"/>
      <c r="I70" s="264"/>
      <c r="J70" s="262"/>
      <c r="K70" s="265"/>
      <c r="L70" s="265"/>
      <c r="M70" s="261"/>
      <c r="N70" s="260"/>
      <c r="O70" s="265"/>
      <c r="P70" s="265"/>
      <c r="Q70" s="264"/>
      <c r="R70" s="263"/>
      <c r="S70" s="242"/>
    </row>
    <row r="71" spans="1:19" ht="13.5">
      <c r="A71" s="270"/>
      <c r="B71" s="275" t="s">
        <v>136</v>
      </c>
      <c r="C71" s="275" t="s">
        <v>123</v>
      </c>
      <c r="D71" s="275" t="s">
        <v>123</v>
      </c>
      <c r="E71" s="259"/>
      <c r="F71" s="261"/>
      <c r="G71" s="260"/>
      <c r="H71" s="261"/>
      <c r="I71" s="264"/>
      <c r="J71" s="262"/>
      <c r="K71" s="265"/>
      <c r="L71" s="265"/>
      <c r="M71" s="261"/>
      <c r="N71" s="260"/>
      <c r="O71" s="265"/>
      <c r="P71" s="265"/>
      <c r="Q71" s="264"/>
      <c r="R71" s="263"/>
      <c r="S71" s="242"/>
    </row>
    <row r="72" spans="1:19" ht="13.5">
      <c r="A72" s="270"/>
      <c r="B72" s="269" t="s">
        <v>137</v>
      </c>
      <c r="C72" s="269" t="s">
        <v>92</v>
      </c>
      <c r="D72" s="269" t="s">
        <v>92</v>
      </c>
      <c r="E72" s="259"/>
      <c r="F72" s="261"/>
      <c r="G72" s="260"/>
      <c r="H72" s="261"/>
      <c r="I72" s="264"/>
      <c r="J72" s="262"/>
      <c r="K72" s="265"/>
      <c r="L72" s="265"/>
      <c r="M72" s="261"/>
      <c r="N72" s="260"/>
      <c r="O72" s="265"/>
      <c r="P72" s="265"/>
      <c r="Q72" s="264"/>
      <c r="R72" s="263"/>
      <c r="S72" s="242"/>
    </row>
    <row r="73" spans="1:19" ht="13.5">
      <c r="A73" s="270"/>
      <c r="B73" s="269" t="s">
        <v>138</v>
      </c>
      <c r="C73" s="269" t="s">
        <v>95</v>
      </c>
      <c r="D73" s="269" t="s">
        <v>95</v>
      </c>
      <c r="E73" s="259"/>
      <c r="F73" s="261"/>
      <c r="G73" s="260"/>
      <c r="H73" s="261"/>
      <c r="I73" s="264"/>
      <c r="J73" s="262"/>
      <c r="K73" s="265"/>
      <c r="L73" s="265"/>
      <c r="M73" s="261"/>
      <c r="N73" s="260"/>
      <c r="O73" s="265"/>
      <c r="P73" s="265"/>
      <c r="Q73" s="264"/>
      <c r="R73" s="263"/>
      <c r="S73" s="242"/>
    </row>
    <row r="74" spans="1:19" ht="13.5">
      <c r="A74" s="270"/>
      <c r="B74" s="269" t="s">
        <v>139</v>
      </c>
      <c r="C74" s="269" t="s">
        <v>95</v>
      </c>
      <c r="D74" s="269" t="s">
        <v>95</v>
      </c>
      <c r="E74" s="259"/>
      <c r="F74" s="261"/>
      <c r="G74" s="260"/>
      <c r="H74" s="261"/>
      <c r="I74" s="264"/>
      <c r="J74" s="262"/>
      <c r="K74" s="265"/>
      <c r="L74" s="265"/>
      <c r="M74" s="261"/>
      <c r="N74" s="260"/>
      <c r="O74" s="265"/>
      <c r="P74" s="265"/>
      <c r="Q74" s="264"/>
      <c r="R74" s="263"/>
      <c r="S74" s="242"/>
    </row>
    <row r="75" spans="1:19" ht="13.5">
      <c r="A75" s="270"/>
      <c r="B75" s="269" t="s">
        <v>140</v>
      </c>
      <c r="C75" s="269" t="s">
        <v>141</v>
      </c>
      <c r="D75" s="279" t="s">
        <v>108</v>
      </c>
      <c r="E75" s="79"/>
      <c r="F75" s="81"/>
      <c r="G75" s="80"/>
      <c r="H75" s="81"/>
      <c r="I75" s="105"/>
      <c r="J75" s="82"/>
      <c r="K75" s="127"/>
      <c r="L75" s="127"/>
      <c r="M75" s="81"/>
      <c r="N75" s="80"/>
      <c r="O75" s="127"/>
      <c r="P75" s="127"/>
      <c r="Q75" s="105"/>
      <c r="R75" s="86"/>
      <c r="S75" s="73"/>
    </row>
    <row r="76" spans="1:19" ht="13.5">
      <c r="A76" s="270"/>
      <c r="B76" s="283" t="s">
        <v>150</v>
      </c>
      <c r="C76" s="283" t="s">
        <v>111</v>
      </c>
      <c r="D76" s="279" t="s">
        <v>111</v>
      </c>
      <c r="E76" s="259"/>
      <c r="F76" s="261"/>
      <c r="G76" s="260"/>
      <c r="H76" s="261"/>
      <c r="I76" s="264"/>
      <c r="J76" s="262"/>
      <c r="K76" s="265"/>
      <c r="L76" s="265"/>
      <c r="M76" s="261"/>
      <c r="N76" s="260"/>
      <c r="O76" s="265"/>
      <c r="P76" s="265"/>
      <c r="Q76" s="264"/>
      <c r="R76" s="263"/>
      <c r="S76" s="73"/>
    </row>
    <row r="77" spans="1:19" ht="13.5">
      <c r="A77" s="270"/>
      <c r="B77" s="271" t="s">
        <v>142</v>
      </c>
      <c r="C77" s="271" t="s">
        <v>111</v>
      </c>
      <c r="D77" s="276" t="s">
        <v>111</v>
      </c>
      <c r="E77" s="79"/>
      <c r="F77" s="81"/>
      <c r="G77" s="80"/>
      <c r="H77" s="81"/>
      <c r="I77" s="105"/>
      <c r="J77" s="82"/>
      <c r="K77" s="127"/>
      <c r="L77" s="127"/>
      <c r="M77" s="81"/>
      <c r="N77" s="80"/>
      <c r="O77" s="127"/>
      <c r="P77" s="127"/>
      <c r="Q77" s="105"/>
      <c r="R77" s="86"/>
      <c r="S77" s="73"/>
    </row>
    <row r="78" spans="1:19" ht="13.5">
      <c r="A78" s="278"/>
      <c r="B78" s="280" t="s">
        <v>143</v>
      </c>
      <c r="C78" s="280" t="s">
        <v>141</v>
      </c>
      <c r="D78" s="281" t="s">
        <v>108</v>
      </c>
      <c r="E78" s="79"/>
      <c r="F78" s="81"/>
      <c r="G78" s="80"/>
      <c r="H78" s="81"/>
      <c r="I78" s="105"/>
      <c r="J78" s="82"/>
      <c r="K78" s="127"/>
      <c r="L78" s="127"/>
      <c r="M78" s="81"/>
      <c r="N78" s="80"/>
      <c r="O78" s="127"/>
      <c r="P78" s="127"/>
      <c r="Q78" s="105"/>
      <c r="R78" s="86"/>
      <c r="S78" s="73"/>
    </row>
    <row r="79" spans="1:19" ht="13.5">
      <c r="A79" s="278"/>
      <c r="B79" s="280" t="s">
        <v>152</v>
      </c>
      <c r="C79" s="280" t="s">
        <v>106</v>
      </c>
      <c r="D79" s="281" t="s">
        <v>106</v>
      </c>
      <c r="E79" s="259"/>
      <c r="F79" s="261"/>
      <c r="G79" s="260"/>
      <c r="H79" s="261"/>
      <c r="I79" s="264"/>
      <c r="J79" s="262"/>
      <c r="K79" s="265"/>
      <c r="L79" s="265"/>
      <c r="M79" s="261"/>
      <c r="N79" s="260"/>
      <c r="O79" s="265"/>
      <c r="P79" s="265"/>
      <c r="Q79" s="264"/>
      <c r="R79" s="263"/>
      <c r="S79" s="289"/>
    </row>
    <row r="80" spans="1:19" ht="13.5">
      <c r="A80" s="278"/>
      <c r="B80" s="280" t="s">
        <v>155</v>
      </c>
      <c r="C80" s="280" t="s">
        <v>111</v>
      </c>
      <c r="D80" s="281" t="s">
        <v>111</v>
      </c>
      <c r="E80" s="259"/>
      <c r="F80" s="261"/>
      <c r="G80" s="260"/>
      <c r="H80" s="261"/>
      <c r="I80" s="264"/>
      <c r="J80" s="262"/>
      <c r="K80" s="265"/>
      <c r="L80" s="265"/>
      <c r="M80" s="261"/>
      <c r="N80" s="260"/>
      <c r="O80" s="265"/>
      <c r="P80" s="265"/>
      <c r="Q80" s="264"/>
      <c r="R80" s="263"/>
      <c r="S80" s="289"/>
    </row>
    <row r="81" spans="1:19" ht="13.5">
      <c r="A81" s="278"/>
      <c r="B81" s="280" t="s">
        <v>98</v>
      </c>
      <c r="C81" s="280" t="s">
        <v>95</v>
      </c>
      <c r="D81" s="281" t="s">
        <v>95</v>
      </c>
      <c r="E81" s="259"/>
      <c r="F81" s="261"/>
      <c r="G81" s="260"/>
      <c r="H81" s="261"/>
      <c r="I81" s="264"/>
      <c r="J81" s="262"/>
      <c r="K81" s="265"/>
      <c r="L81" s="265"/>
      <c r="M81" s="261"/>
      <c r="N81" s="260"/>
      <c r="O81" s="265"/>
      <c r="P81" s="265"/>
      <c r="Q81" s="264"/>
      <c r="R81" s="263"/>
      <c r="S81" s="289"/>
    </row>
    <row r="82" spans="1:19" ht="13.5">
      <c r="A82" s="278"/>
      <c r="B82" s="275" t="s">
        <v>118</v>
      </c>
      <c r="C82" s="275" t="s">
        <v>117</v>
      </c>
      <c r="D82" s="275" t="s">
        <v>117</v>
      </c>
      <c r="E82" s="259"/>
      <c r="F82" s="261"/>
      <c r="G82" s="260"/>
      <c r="H82" s="261"/>
      <c r="I82" s="264"/>
      <c r="J82" s="262"/>
      <c r="K82" s="265"/>
      <c r="L82" s="265"/>
      <c r="M82" s="261"/>
      <c r="N82" s="260"/>
      <c r="O82" s="265"/>
      <c r="P82" s="265"/>
      <c r="Q82" s="264"/>
      <c r="R82" s="263"/>
      <c r="S82" s="289"/>
    </row>
    <row r="83" spans="1:19" ht="13.5">
      <c r="A83" s="278"/>
      <c r="B83" s="283" t="s">
        <v>119</v>
      </c>
      <c r="C83" s="283" t="s">
        <v>117</v>
      </c>
      <c r="D83" s="283" t="s">
        <v>117</v>
      </c>
      <c r="E83" s="259"/>
      <c r="F83" s="261"/>
      <c r="G83" s="260"/>
      <c r="H83" s="261"/>
      <c r="I83" s="264"/>
      <c r="J83" s="262"/>
      <c r="K83" s="265"/>
      <c r="L83" s="265"/>
      <c r="M83" s="261"/>
      <c r="N83" s="260"/>
      <c r="O83" s="265"/>
      <c r="P83" s="265"/>
      <c r="Q83" s="264"/>
      <c r="R83" s="263"/>
      <c r="S83" s="289"/>
    </row>
    <row r="84" spans="1:19" ht="13.5">
      <c r="A84" s="278"/>
      <c r="B84" s="280" t="s">
        <v>132</v>
      </c>
      <c r="C84" s="280" t="s">
        <v>92</v>
      </c>
      <c r="D84" s="281" t="s">
        <v>92</v>
      </c>
      <c r="E84" s="259"/>
      <c r="F84" s="261"/>
      <c r="G84" s="260"/>
      <c r="H84" s="261"/>
      <c r="I84" s="264"/>
      <c r="J84" s="262"/>
      <c r="K84" s="265"/>
      <c r="L84" s="265"/>
      <c r="M84" s="261"/>
      <c r="N84" s="260"/>
      <c r="O84" s="265"/>
      <c r="P84" s="265"/>
      <c r="Q84" s="264"/>
      <c r="R84" s="263"/>
      <c r="S84" s="289"/>
    </row>
    <row r="85" spans="1:19" ht="14.25" thickBot="1">
      <c r="A85" s="273"/>
      <c r="B85" s="274" t="s">
        <v>144</v>
      </c>
      <c r="C85" s="274" t="s">
        <v>111</v>
      </c>
      <c r="D85" s="277" t="s">
        <v>111</v>
      </c>
      <c r="E85" s="152"/>
      <c r="F85" s="153"/>
      <c r="G85" s="84"/>
      <c r="H85" s="84"/>
      <c r="I85" s="154"/>
      <c r="J85" s="155"/>
      <c r="K85" s="128"/>
      <c r="L85" s="156"/>
      <c r="M85" s="153"/>
      <c r="N85" s="84"/>
      <c r="O85" s="143"/>
      <c r="P85" s="128"/>
      <c r="Q85" s="154"/>
      <c r="R85" s="157"/>
      <c r="S85" s="74"/>
    </row>
    <row r="86" spans="1:19" ht="17.25">
      <c r="A86" s="20"/>
      <c r="B86" s="22"/>
      <c r="C86" s="22"/>
      <c r="D86" s="22"/>
      <c r="E86" s="22"/>
      <c r="F86" s="22"/>
      <c r="G86" s="22"/>
      <c r="H86" s="22"/>
      <c r="I86" s="92"/>
      <c r="J86" s="22"/>
      <c r="K86" s="117"/>
      <c r="L86" s="117"/>
      <c r="M86" s="22"/>
      <c r="N86" s="22"/>
      <c r="O86" s="117"/>
      <c r="P86" s="117"/>
      <c r="Q86" s="92"/>
      <c r="R86" s="22"/>
      <c r="S86" s="34"/>
    </row>
    <row r="87" spans="1:19" ht="15">
      <c r="A87" s="20"/>
      <c r="B87" s="19" t="s">
        <v>15</v>
      </c>
      <c r="C87" s="22"/>
      <c r="D87" s="22"/>
      <c r="E87" s="19"/>
      <c r="F87" s="296" t="e">
        <f>(#REF!+#REF!+#REF!+#REF!+#REF!)</f>
        <v>#REF!</v>
      </c>
      <c r="G87" s="19"/>
      <c r="H87" s="19"/>
      <c r="I87" s="91"/>
      <c r="J87" s="19"/>
      <c r="K87" s="117"/>
      <c r="L87" s="117"/>
      <c r="M87" s="22"/>
      <c r="N87" s="22"/>
      <c r="O87" s="117"/>
      <c r="P87" s="117"/>
      <c r="Q87" s="92"/>
      <c r="R87" s="22"/>
      <c r="S87" s="19"/>
    </row>
    <row r="88" spans="1:19" ht="17.25">
      <c r="A88" s="20"/>
      <c r="B88" s="19"/>
      <c r="C88" s="22"/>
      <c r="D88" s="22"/>
      <c r="E88" s="19"/>
      <c r="F88" s="19"/>
      <c r="G88" s="19"/>
      <c r="H88" s="19"/>
      <c r="I88" s="91"/>
      <c r="J88" s="19"/>
      <c r="K88" s="117"/>
      <c r="L88" s="117"/>
      <c r="M88" s="22"/>
      <c r="N88" s="22"/>
      <c r="O88" s="130"/>
      <c r="P88" s="130"/>
      <c r="Q88" s="106"/>
      <c r="R88" s="34"/>
      <c r="S88" s="19"/>
    </row>
    <row r="89" spans="1:19" ht="12">
      <c r="A89" s="19"/>
      <c r="B89" s="19"/>
      <c r="C89" s="19"/>
      <c r="D89" s="19"/>
      <c r="E89" s="19"/>
      <c r="F89" s="19"/>
      <c r="G89" s="19"/>
      <c r="H89" s="19"/>
      <c r="I89" s="91"/>
      <c r="J89" s="19"/>
      <c r="K89" s="116"/>
      <c r="L89" s="116"/>
      <c r="M89" s="19"/>
      <c r="N89" s="19"/>
      <c r="O89" s="131"/>
      <c r="P89" s="131"/>
      <c r="Q89" s="107"/>
      <c r="R89" s="28"/>
      <c r="S89" s="19"/>
    </row>
    <row r="90" spans="1:19" ht="12">
      <c r="A90" s="19"/>
      <c r="B90" s="19"/>
      <c r="C90" s="19"/>
      <c r="D90" s="19"/>
      <c r="E90" s="19"/>
      <c r="F90" s="19"/>
      <c r="G90" s="19"/>
      <c r="H90" s="19"/>
      <c r="I90" s="91"/>
      <c r="J90" s="19"/>
      <c r="K90" s="116"/>
      <c r="L90" s="116"/>
      <c r="M90" s="19"/>
      <c r="N90" s="19"/>
      <c r="O90" s="116"/>
      <c r="P90" s="116"/>
      <c r="Q90" s="91"/>
      <c r="R90" s="19"/>
      <c r="S90" s="19"/>
    </row>
    <row r="91" spans="1:19" s="3" customFormat="1" ht="15">
      <c r="A91" s="19"/>
      <c r="B91" s="19"/>
      <c r="C91" s="22"/>
      <c r="D91" s="22"/>
      <c r="E91" s="22"/>
      <c r="F91" s="22"/>
      <c r="G91" s="22"/>
      <c r="H91" s="22"/>
      <c r="I91" s="92"/>
      <c r="J91" s="22"/>
      <c r="K91" s="117"/>
      <c r="L91" s="117"/>
      <c r="M91" s="22"/>
      <c r="N91" s="19"/>
      <c r="O91" s="116"/>
      <c r="P91" s="116"/>
      <c r="Q91" s="91"/>
      <c r="R91" s="36"/>
      <c r="S91" s="19"/>
    </row>
    <row r="92" spans="11:18" ht="12">
      <c r="K92" s="144" t="s">
        <v>59</v>
      </c>
      <c r="R92" s="59" t="s">
        <v>53</v>
      </c>
    </row>
    <row r="93" spans="11:18" ht="12">
      <c r="K93" s="145" t="s">
        <v>39</v>
      </c>
      <c r="R93" s="59" t="s">
        <v>67</v>
      </c>
    </row>
    <row r="94" spans="11:18" ht="12">
      <c r="K94" s="145" t="s">
        <v>40</v>
      </c>
      <c r="R94" s="58" t="s">
        <v>43</v>
      </c>
    </row>
    <row r="95" spans="11:18" ht="12">
      <c r="K95" s="145" t="s">
        <v>62</v>
      </c>
      <c r="R95" s="58" t="s">
        <v>44</v>
      </c>
    </row>
    <row r="96" spans="11:18" ht="12">
      <c r="K96" s="145" t="s">
        <v>60</v>
      </c>
      <c r="R96" s="58" t="s">
        <v>54</v>
      </c>
    </row>
    <row r="97" spans="11:18" ht="12">
      <c r="K97" s="145" t="s">
        <v>63</v>
      </c>
      <c r="R97" s="58" t="s">
        <v>55</v>
      </c>
    </row>
    <row r="98" spans="11:18" ht="12">
      <c r="K98" s="145" t="s">
        <v>61</v>
      </c>
      <c r="R98" s="58" t="s">
        <v>56</v>
      </c>
    </row>
    <row r="99" ht="12">
      <c r="K99" s="145"/>
    </row>
  </sheetData>
  <sheetProtection selectLockedCells="1"/>
  <dataValidations count="6">
    <dataValidation type="list" allowBlank="1" showInputMessage="1" showErrorMessage="1" sqref="R52:R56 R63">
      <formula1>$R$91:$R$94</formula1>
    </dataValidation>
    <dataValidation type="list" allowBlank="1" showInputMessage="1" showErrorMessage="1" sqref="R42">
      <formula1>$R$91:$R$95</formula1>
    </dataValidation>
    <dataValidation type="list" allowBlank="1" showInputMessage="1" showErrorMessage="1" sqref="S62">
      <formula1>$K$92:$K$99</formula1>
    </dataValidation>
    <dataValidation type="list" allowBlank="1" showInputMessage="1" showErrorMessage="1" sqref="S65:S86 S58:S61">
      <formula1>$K$92:$K$98</formula1>
    </dataValidation>
    <dataValidation type="list" allowBlank="1" showInputMessage="1" showErrorMessage="1" sqref="R45:R51">
      <formula1>$R$91:$R$96</formula1>
    </dataValidation>
    <dataValidation type="list" allowBlank="1" showInputMessage="1" showErrorMessage="1" sqref="R9:R38">
      <formula1>$R$92:$R$98</formula1>
    </dataValidation>
  </dataValidations>
  <printOptions gridLines="1"/>
  <pageMargins left="0.4330708661417323" right="0.15748031496062992" top="0.1968503937007874" bottom="0.3937007874015748" header="0" footer="0"/>
  <pageSetup fitToHeight="1" fitToWidth="1" horizontalDpi="600" verticalDpi="600" orientation="landscape" paperSize="9" scale="39" r:id="rId3"/>
  <legacyDrawing r:id="rId2"/>
</worksheet>
</file>

<file path=xl/worksheets/sheet2.xml><?xml version="1.0" encoding="utf-8"?>
<worksheet xmlns="http://schemas.openxmlformats.org/spreadsheetml/2006/main" xmlns:r="http://schemas.openxmlformats.org/officeDocument/2006/relationships">
  <dimension ref="A1:E23"/>
  <sheetViews>
    <sheetView zoomScalePageLayoutView="0" workbookViewId="0" topLeftCell="A1">
      <selection activeCell="G4" sqref="G4"/>
    </sheetView>
  </sheetViews>
  <sheetFormatPr defaultColWidth="9.140625" defaultRowHeight="12.75"/>
  <cols>
    <col min="1" max="1" width="26.28125" style="0" customWidth="1"/>
    <col min="2" max="2" width="26.140625" style="0" customWidth="1"/>
  </cols>
  <sheetData>
    <row r="1" ht="18">
      <c r="A1" s="4" t="s">
        <v>33</v>
      </c>
    </row>
    <row r="2" ht="14.25">
      <c r="A2" s="14" t="s">
        <v>77</v>
      </c>
    </row>
    <row r="3" spans="1:5" ht="14.25">
      <c r="A3" s="300"/>
      <c r="B3" s="300"/>
      <c r="C3" s="300"/>
      <c r="D3" s="300"/>
      <c r="E3" s="300"/>
    </row>
    <row r="4" spans="1:5" ht="28.5">
      <c r="A4" s="6" t="s">
        <v>16</v>
      </c>
      <c r="B4" s="7" t="s">
        <v>78</v>
      </c>
      <c r="C4" s="5"/>
      <c r="D4" s="5"/>
      <c r="E4" s="5"/>
    </row>
    <row r="5" spans="1:5" ht="14.25">
      <c r="A5" s="8" t="s">
        <v>14</v>
      </c>
      <c r="B5" s="17">
        <v>177</v>
      </c>
      <c r="C5" s="5"/>
      <c r="D5" s="5"/>
      <c r="E5" s="5"/>
    </row>
    <row r="6" spans="1:5" ht="14.25">
      <c r="A6" s="9" t="s">
        <v>17</v>
      </c>
      <c r="B6" s="18">
        <v>69</v>
      </c>
      <c r="C6" s="5"/>
      <c r="D6" s="5"/>
      <c r="E6" s="5"/>
    </row>
    <row r="7" spans="1:5" ht="14.25">
      <c r="A7" s="9" t="s">
        <v>18</v>
      </c>
      <c r="B7" s="18">
        <v>108</v>
      </c>
      <c r="C7" s="5"/>
      <c r="D7" s="5"/>
      <c r="E7" s="5"/>
    </row>
    <row r="8" spans="1:5" ht="14.25">
      <c r="A8" s="9" t="s">
        <v>19</v>
      </c>
      <c r="B8" s="18">
        <v>22</v>
      </c>
      <c r="C8" s="5"/>
      <c r="D8" s="5"/>
      <c r="E8" s="5"/>
    </row>
    <row r="9" spans="1:5" ht="14.25">
      <c r="A9" s="9" t="s">
        <v>20</v>
      </c>
      <c r="B9" s="18">
        <v>35</v>
      </c>
      <c r="C9" s="5"/>
      <c r="D9" s="5"/>
      <c r="E9" s="5"/>
    </row>
    <row r="10" spans="1:5" ht="14.25">
      <c r="A10" s="9" t="s">
        <v>21</v>
      </c>
      <c r="B10" s="18">
        <v>361</v>
      </c>
      <c r="C10" s="5"/>
      <c r="D10" s="5"/>
      <c r="E10" s="5"/>
    </row>
    <row r="11" spans="1:5" ht="14.25">
      <c r="A11" s="9" t="s">
        <v>22</v>
      </c>
      <c r="B11" s="18">
        <v>24</v>
      </c>
      <c r="C11" s="5"/>
      <c r="D11" s="5"/>
      <c r="E11" s="5"/>
    </row>
    <row r="12" spans="1:5" ht="14.25">
      <c r="A12" s="9" t="s">
        <v>23</v>
      </c>
      <c r="B12" s="18">
        <v>34</v>
      </c>
      <c r="C12" s="5"/>
      <c r="D12" s="5"/>
      <c r="E12" s="5"/>
    </row>
    <row r="13" spans="1:5" ht="14.25">
      <c r="A13" s="9" t="s">
        <v>24</v>
      </c>
      <c r="B13" s="18">
        <v>111</v>
      </c>
      <c r="C13" s="5"/>
      <c r="D13" s="5"/>
      <c r="E13" s="5"/>
    </row>
    <row r="14" spans="1:5" ht="14.25">
      <c r="A14" s="9" t="s">
        <v>25</v>
      </c>
      <c r="B14" s="18">
        <v>75</v>
      </c>
      <c r="C14" s="5"/>
      <c r="D14" s="5"/>
      <c r="E14" s="5"/>
    </row>
    <row r="15" spans="1:5" ht="14.25">
      <c r="A15" s="9" t="s">
        <v>26</v>
      </c>
      <c r="B15" s="18">
        <v>65</v>
      </c>
      <c r="C15" s="5"/>
      <c r="D15" s="5"/>
      <c r="E15" s="5"/>
    </row>
    <row r="16" spans="1:5" ht="14.25">
      <c r="A16" s="9" t="s">
        <v>34</v>
      </c>
      <c r="B16" s="18">
        <v>61</v>
      </c>
      <c r="C16" s="5"/>
      <c r="D16" s="5"/>
      <c r="E16" s="5"/>
    </row>
    <row r="17" spans="1:3" ht="14.25">
      <c r="A17" s="9" t="s">
        <v>27</v>
      </c>
      <c r="B17" s="18">
        <v>5</v>
      </c>
      <c r="C17" s="16"/>
    </row>
    <row r="18" spans="1:3" ht="14.25">
      <c r="A18" s="9" t="s">
        <v>35</v>
      </c>
      <c r="B18" s="18">
        <v>7</v>
      </c>
      <c r="C18" s="16"/>
    </row>
    <row r="19" spans="1:3" ht="14.25">
      <c r="A19" s="9" t="s">
        <v>36</v>
      </c>
      <c r="B19" s="18">
        <v>1</v>
      </c>
      <c r="C19" s="16"/>
    </row>
    <row r="20" spans="1:4" ht="14.25">
      <c r="A20" s="9" t="s">
        <v>28</v>
      </c>
      <c r="B20" s="18">
        <v>71</v>
      </c>
      <c r="C20" s="11"/>
      <c r="D20" s="11"/>
    </row>
    <row r="21" spans="1:4" ht="14.25">
      <c r="A21" s="9" t="s">
        <v>29</v>
      </c>
      <c r="B21" s="18">
        <v>12</v>
      </c>
      <c r="C21" s="15"/>
      <c r="D21" s="13"/>
    </row>
    <row r="22" spans="1:4" ht="14.25">
      <c r="A22" s="9" t="s">
        <v>37</v>
      </c>
      <c r="B22" s="18">
        <v>15</v>
      </c>
      <c r="C22" s="15"/>
      <c r="D22" s="13"/>
    </row>
    <row r="23" spans="1:4" ht="14.25">
      <c r="A23" s="9" t="s">
        <v>4</v>
      </c>
      <c r="B23" s="10">
        <f>SUM(B5:B22)</f>
        <v>1253</v>
      </c>
      <c r="C23" s="12"/>
      <c r="D23" s="13"/>
    </row>
  </sheetData>
  <sheetProtection/>
  <mergeCells count="1">
    <mergeCell ref="A3:E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Miljøministeriet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Mikael Kirkebæk</dc:creator>
  <cp:keywords/>
  <dc:description/>
  <cp:lastModifiedBy>Niels Erik Vedel</cp:lastModifiedBy>
  <cp:lastPrinted>2018-06-07T12:28:56Z</cp:lastPrinted>
  <dcterms:created xsi:type="dcterms:W3CDTF">2010-04-19T11:21:39Z</dcterms:created>
  <dcterms:modified xsi:type="dcterms:W3CDTF">2018-06-07T17:18:35Z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