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VOP 1 - VP2" sheetId="1" r:id="rId1"/>
    <sheet name="Indsatsbehov hovedvandoplande" sheetId="2" r:id="rId2"/>
    <sheet name="Ark1" sheetId="3" r:id="rId3"/>
  </sheets>
  <definedNames>
    <definedName name="_xlnm.Print_Area" localSheetId="0">'VOP 1 - VP2'!$A$1:$S$88</definedName>
  </definedNames>
  <calcPr fullCalcOnLoad="1"/>
</workbook>
</file>

<file path=xl/comments1.xml><?xml version="1.0" encoding="utf-8"?>
<comments xmlns="http://schemas.openxmlformats.org/spreadsheetml/2006/main">
  <authors>
    <author>Mikael Kirkeb?k</author>
    <author>Knudsen, Anne-Sophie Freltoft</author>
  </authors>
  <commentList>
    <comment ref="C8" authorId="0">
      <text>
        <r>
          <rPr>
            <sz val="11"/>
            <rFont val="Tahoma"/>
            <family val="2"/>
          </rPr>
          <t>Hvis projektet er beliggende i flere kommuner skal alle kommuner oplyses.</t>
        </r>
        <r>
          <rPr>
            <sz val="8"/>
            <rFont val="Tahoma"/>
            <family val="2"/>
          </rPr>
          <t xml:space="preserve">
</t>
        </r>
      </text>
    </comment>
    <comment ref="D8" authorId="0">
      <text>
        <r>
          <rPr>
            <sz val="11"/>
            <rFont val="Tahoma"/>
            <family val="2"/>
          </rPr>
          <t>Her må kun anføres én kommune. Anfør den kommune der er juridisk ansvarlig for projektet.</t>
        </r>
      </text>
    </comment>
    <comment ref="E8" authorId="0">
      <text>
        <r>
          <rPr>
            <sz val="11"/>
            <rFont val="Tahoma"/>
            <family val="2"/>
          </rPr>
          <t>Skal referere til navnvet for delvandoplandet i bilag 2 i kriterebekendtgørelsen.</t>
        </r>
      </text>
    </comment>
    <comment ref="L8" authorId="0">
      <text>
        <r>
          <rPr>
            <b/>
            <sz val="11"/>
            <rFont val="Tahoma"/>
            <family val="2"/>
          </rPr>
          <t>Før ansøgning om forundersøgelse:</t>
        </r>
        <r>
          <rPr>
            <sz val="11"/>
            <rFont val="Tahoma"/>
            <family val="2"/>
          </rPr>
          <t xml:space="preserve">
Angiv dato for forventet afslutning
</t>
        </r>
        <r>
          <rPr>
            <b/>
            <sz val="11"/>
            <rFont val="Tahoma"/>
            <family val="2"/>
          </rPr>
          <t>Efter ansøgning om forundersøgelse:</t>
        </r>
        <r>
          <rPr>
            <sz val="11"/>
            <rFont val="Tahoma"/>
            <family val="2"/>
          </rPr>
          <t xml:space="preserve">
Angiv dato for projektperiode slut i tilsagn eller i ændringstilsagn </t>
        </r>
      </text>
    </comment>
    <comment ref="N8" authorId="0">
      <text>
        <r>
          <rPr>
            <b/>
            <sz val="11"/>
            <rFont val="Tahoma"/>
            <family val="2"/>
          </rPr>
          <t xml:space="preserve">Før ansøgning om etablering: </t>
        </r>
        <r>
          <rPr>
            <sz val="11"/>
            <rFont val="Tahoma"/>
            <family val="2"/>
          </rPr>
          <t xml:space="preserve">
Angiv anslået indtægt ved salg af projektjord
</t>
        </r>
        <r>
          <rPr>
            <b/>
            <sz val="11"/>
            <rFont val="Tahoma"/>
            <family val="2"/>
          </rPr>
          <t>Efter ansøgning om etablering:</t>
        </r>
        <r>
          <rPr>
            <sz val="11"/>
            <rFont val="Tahoma"/>
            <family val="2"/>
          </rPr>
          <t xml:space="preserve">
Angiv den forventede indtægt ved salg af projektjord jf. ansøgningen</t>
        </r>
      </text>
    </comment>
    <comment ref="F8" authorId="0">
      <text>
        <r>
          <rPr>
            <b/>
            <sz val="11"/>
            <rFont val="Tahoma"/>
            <family val="2"/>
          </rPr>
          <t xml:space="preserve">Før forundersøgelse:
</t>
        </r>
        <r>
          <rPr>
            <sz val="11"/>
            <rFont val="Tahoma"/>
            <family val="2"/>
          </rPr>
          <t>Anslået reduktion</t>
        </r>
        <r>
          <rPr>
            <b/>
            <sz val="11"/>
            <rFont val="Tahoma"/>
            <family val="2"/>
          </rPr>
          <t xml:space="preserve">
Efter gennemført forundersøgelse: 
</t>
        </r>
        <r>
          <rPr>
            <sz val="11"/>
            <rFont val="Tahoma"/>
            <family val="2"/>
          </rPr>
          <t xml:space="preserve">Beregnet N-reduktion i projektet iht. godkendte beregningsmetode - se www.vandprojekter.dk - For kommuner - Nøgledokumenter. </t>
        </r>
      </text>
    </comment>
    <comment ref="G8" authorId="0">
      <text>
        <r>
          <rPr>
            <b/>
            <sz val="11"/>
            <rFont val="Tahoma"/>
            <family val="2"/>
          </rPr>
          <t>Før forundersøgelse:</t>
        </r>
        <r>
          <rPr>
            <sz val="11"/>
            <rFont val="Tahoma"/>
            <family val="2"/>
          </rPr>
          <t xml:space="preserve">
Anslået reduktion
</t>
        </r>
        <r>
          <rPr>
            <b/>
            <sz val="11"/>
            <rFont val="Tahoma"/>
            <family val="2"/>
          </rPr>
          <t>Efter gennemført forundersøgelse:</t>
        </r>
        <r>
          <rPr>
            <sz val="11"/>
            <rFont val="Tahoma"/>
            <family val="2"/>
          </rPr>
          <t xml:space="preserve"> 
Beregnet P-reduktion i projektet iht. godkendte beregningsmetode - se www.vandprojekter.dk - For kommuner - Nøgledokumenter. </t>
        </r>
        <r>
          <rPr>
            <b/>
            <sz val="11"/>
            <rFont val="Tahoma"/>
            <family val="2"/>
          </rPr>
          <t xml:space="preserve">
</t>
        </r>
      </text>
    </comment>
    <comment ref="O8" authorId="0">
      <text>
        <r>
          <rPr>
            <b/>
            <sz val="11"/>
            <rFont val="Tahoma"/>
            <family val="2"/>
          </rPr>
          <t>Før ansøgning om etablering:</t>
        </r>
        <r>
          <rPr>
            <sz val="11"/>
            <rFont val="Tahoma"/>
            <family val="2"/>
          </rPr>
          <t xml:space="preserve">
Angiv dato for forventet ansøgning
</t>
        </r>
        <r>
          <rPr>
            <b/>
            <sz val="11"/>
            <rFont val="Tahoma"/>
            <family val="2"/>
          </rPr>
          <t>Efter ansøgning om etablering:</t>
        </r>
        <r>
          <rPr>
            <sz val="11"/>
            <rFont val="Tahoma"/>
            <family val="2"/>
          </rPr>
          <t xml:space="preserve">
Angiv dato for indsendte ansøgning</t>
        </r>
      </text>
    </comment>
    <comment ref="P8" authorId="0">
      <text>
        <r>
          <rPr>
            <b/>
            <sz val="11"/>
            <rFont val="Tahoma"/>
            <family val="2"/>
          </rPr>
          <t>Før ansøgning om etablering:</t>
        </r>
        <r>
          <rPr>
            <sz val="11"/>
            <rFont val="Tahoma"/>
            <family val="2"/>
          </rPr>
          <t xml:space="preserve">
Angiv dato for forventet afslutning
</t>
        </r>
        <r>
          <rPr>
            <b/>
            <sz val="11"/>
            <rFont val="Tahoma"/>
            <family val="2"/>
          </rPr>
          <t>Efter ansøgning om etablering:</t>
        </r>
        <r>
          <rPr>
            <sz val="11"/>
            <rFont val="Tahoma"/>
            <family val="2"/>
          </rPr>
          <t xml:space="preserve">
Angiv dato for projektperiode slut i tilsagn eller i ændringstilsagn </t>
        </r>
      </text>
    </comment>
    <comment ref="R8" authorId="0">
      <text>
        <r>
          <rPr>
            <sz val="11"/>
            <rFont val="Tahoma"/>
            <family val="2"/>
          </rPr>
          <t>Vælg en projektstatus type fra dropdown menuen - Det er VIGTIGT at der ikke anvendes andre end disse, da NST anvender projektstatus til udtræk af data.</t>
        </r>
        <r>
          <rPr>
            <b/>
            <sz val="11"/>
            <rFont val="Tahoma"/>
            <family val="2"/>
          </rPr>
          <t xml:space="preserve">
</t>
        </r>
      </text>
    </comment>
    <comment ref="J8" authorId="0">
      <text>
        <r>
          <rPr>
            <b/>
            <sz val="11"/>
            <rFont val="Tahoma"/>
            <family val="2"/>
          </rPr>
          <t>Projektstatus - Skitsefase:</t>
        </r>
        <r>
          <rPr>
            <sz val="11"/>
            <rFont val="Tahoma"/>
            <family val="2"/>
          </rPr>
          <t xml:space="preserve">
Anfør samlet anslået budget for forundersøgelse.
</t>
        </r>
        <r>
          <rPr>
            <b/>
            <sz val="11"/>
            <rFont val="Tahoma"/>
            <family val="2"/>
          </rPr>
          <t>Projektstatus - ansøgt forundersøgelse:</t>
        </r>
        <r>
          <rPr>
            <sz val="11"/>
            <rFont val="Tahoma"/>
            <family val="2"/>
          </rPr>
          <t xml:space="preserve">
Anfør samlet ansøgt budget
</t>
        </r>
        <r>
          <rPr>
            <b/>
            <sz val="11"/>
            <rFont val="Tahoma"/>
            <family val="2"/>
          </rPr>
          <t>Projektstatus - Tilsagn forundersøgelse:</t>
        </r>
        <r>
          <rPr>
            <sz val="11"/>
            <rFont val="Tahoma"/>
            <family val="2"/>
          </rPr>
          <t xml:space="preserve">
Anfør samlet tilsagnsbeløb 
(Hvis projektet har fået afslag flyttes det ned under A2)
</t>
        </r>
        <r>
          <rPr>
            <b/>
            <sz val="11"/>
            <rFont val="Tahoma"/>
            <family val="2"/>
          </rPr>
          <t>Projektstatus - Forundersøgelse gennemført:</t>
        </r>
        <r>
          <rPr>
            <sz val="11"/>
            <rFont val="Tahoma"/>
            <family val="2"/>
          </rPr>
          <t xml:space="preserve">
Anfør samlet udbetalt tilskud</t>
        </r>
      </text>
    </comment>
    <comment ref="M8" authorId="0">
      <text>
        <r>
          <rPr>
            <b/>
            <sz val="11"/>
            <rFont val="Tahoma"/>
            <family val="2"/>
          </rPr>
          <t xml:space="preserve">Projektstatus - Skitsefase:
</t>
        </r>
        <r>
          <rPr>
            <sz val="11"/>
            <rFont val="Tahoma"/>
            <family val="2"/>
          </rPr>
          <t>Anfør samlet anslået budget for etablering</t>
        </r>
        <r>
          <rPr>
            <b/>
            <sz val="11"/>
            <rFont val="Tahoma"/>
            <family val="2"/>
          </rPr>
          <t xml:space="preserve">
Projektstatus - ansøgt etablering:
</t>
        </r>
        <r>
          <rPr>
            <sz val="11"/>
            <rFont val="Tahoma"/>
            <family val="2"/>
          </rPr>
          <t>Anfør samlet ansøgt budget</t>
        </r>
        <r>
          <rPr>
            <b/>
            <sz val="11"/>
            <rFont val="Tahoma"/>
            <family val="2"/>
          </rPr>
          <t xml:space="preserve">
Projektstatus - Tilsagn etablering:
</t>
        </r>
        <r>
          <rPr>
            <sz val="11"/>
            <rFont val="Tahoma"/>
            <family val="2"/>
          </rPr>
          <t>Anfør samlet tilsagnsbeløb</t>
        </r>
        <r>
          <rPr>
            <b/>
            <sz val="11"/>
            <rFont val="Tahoma"/>
            <family val="2"/>
          </rPr>
          <t xml:space="preserve">
Projektstatus - Etablering gennemført:
</t>
        </r>
        <r>
          <rPr>
            <sz val="11"/>
            <rFont val="Tahoma"/>
            <family val="2"/>
          </rPr>
          <t>Anfør samlet udbetalt anlægs/etableringstilskud + budget til jordfordeling, jordkøb og 20 årig fastholdelse fra tilsagnet.</t>
        </r>
      </text>
    </comment>
    <comment ref="B64" authorId="0">
      <text>
        <r>
          <rPr>
            <sz val="11"/>
            <rFont val="Tahoma"/>
            <family val="2"/>
          </rPr>
          <t xml:space="preserve">I denne sektion listes de projekter som 
1) Har fået afslag om tilskud til forundersøgelse
2) Har fået afslag om tiklskud til etablering
3) Kommunen har opgivet 
4) Er opgivet er andre årsager
</t>
        </r>
      </text>
    </comment>
    <comment ref="B52" authorId="0">
      <text>
        <r>
          <rPr>
            <sz val="11"/>
            <rFont val="Tahoma"/>
            <family val="2"/>
          </rPr>
          <t xml:space="preserve">Der kan søges om ekstra forundersøgelser op til 20 % udover den krævede reduktionmål på hovedvandoplandsniveau. 
</t>
        </r>
        <r>
          <rPr>
            <b/>
            <sz val="11"/>
            <rFont val="Tahoma"/>
            <family val="2"/>
          </rPr>
          <t>OBS:</t>
        </r>
        <r>
          <rPr>
            <sz val="11"/>
            <rFont val="Tahoma"/>
            <family val="2"/>
          </rPr>
          <t xml:space="preserve"> Hvis en gennemført ekstra forundersøgelse planlægges etableret skal projektet flyttes til skemadel A1 ovenfor.</t>
        </r>
        <r>
          <rPr>
            <sz val="8"/>
            <rFont val="Tahoma"/>
            <family val="2"/>
          </rPr>
          <t xml:space="preserve">
</t>
        </r>
      </text>
    </comment>
    <comment ref="H8" authorId="1">
      <text>
        <r>
          <rPr>
            <b/>
            <sz val="11"/>
            <rFont val="Tahoma"/>
            <family val="2"/>
          </rPr>
          <t>Før forundersøgelse:</t>
        </r>
        <r>
          <rPr>
            <sz val="11"/>
            <rFont val="Tahoma"/>
            <family val="2"/>
          </rPr>
          <t xml:space="preserve">
Anslået areal
</t>
        </r>
        <r>
          <rPr>
            <b/>
            <sz val="11"/>
            <rFont val="Tahoma"/>
            <family val="2"/>
          </rPr>
          <t>Efter gennemført forundersøgelse:</t>
        </r>
        <r>
          <rPr>
            <sz val="11"/>
            <rFont val="Tahoma"/>
            <family val="2"/>
          </rPr>
          <t xml:space="preserve">
Samlet projektareal</t>
        </r>
      </text>
    </comment>
    <comment ref="K8" authorId="1">
      <text>
        <r>
          <rPr>
            <b/>
            <sz val="11"/>
            <rFont val="Tahoma"/>
            <family val="2"/>
          </rPr>
          <t>Før ansøgning om forundersøgelse:</t>
        </r>
        <r>
          <rPr>
            <sz val="11"/>
            <rFont val="Tahoma"/>
            <family val="2"/>
          </rPr>
          <t xml:space="preserve">
Angiv dato for forventet ansøgning
</t>
        </r>
        <r>
          <rPr>
            <b/>
            <sz val="11"/>
            <rFont val="Tahoma"/>
            <family val="2"/>
          </rPr>
          <t>Efter ansøgning om forundersøgelse:</t>
        </r>
        <r>
          <rPr>
            <sz val="11"/>
            <rFont val="Tahoma"/>
            <family val="2"/>
          </rPr>
          <t xml:space="preserve">
Angiv dato for indsendte ansøgning. </t>
        </r>
      </text>
    </comment>
    <comment ref="S8" authorId="1">
      <text>
        <r>
          <rPr>
            <sz val="11"/>
            <rFont val="Tahoma"/>
            <family val="2"/>
          </rPr>
          <t>Her vælges hoved grunden til at projektet pt. vurderes mindre egnet til gennemførelse/er opgivet i dropdown menuen nedenfor - Det er VIGTIGT at der ikke anvendes andre end disse, da NST anvender bergundelse til udtræk af data.</t>
        </r>
      </text>
    </comment>
  </commentList>
</comments>
</file>

<file path=xl/sharedStrings.xml><?xml version="1.0" encoding="utf-8"?>
<sst xmlns="http://schemas.openxmlformats.org/spreadsheetml/2006/main" count="511" uniqueCount="204">
  <si>
    <t>Version :</t>
  </si>
  <si>
    <t>Delvandopland</t>
  </si>
  <si>
    <t>Projekt
startdato</t>
  </si>
  <si>
    <t>Projekt
slutdato</t>
  </si>
  <si>
    <t>I alt</t>
  </si>
  <si>
    <t>nr</t>
  </si>
  <si>
    <t>Forunder-
søgelse
startdato</t>
  </si>
  <si>
    <t>Forunder-
søgelse
slutdato</t>
  </si>
  <si>
    <t>Beliggenheds
kommune( r)</t>
  </si>
  <si>
    <t>Kommunale projekter</t>
  </si>
  <si>
    <t>Projektejer:
kommune</t>
  </si>
  <si>
    <t>Opgivet</t>
  </si>
  <si>
    <t>Kvælstof-vådområder</t>
  </si>
  <si>
    <t xml:space="preserve">                          Formandskab for Vandoplandsstyregruppe (kommune, kontaktper.)</t>
  </si>
  <si>
    <t xml:space="preserve">1.11 Lillebælt/Jylland </t>
  </si>
  <si>
    <t xml:space="preserve"> </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</si>
  <si>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</si>
  <si>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</si>
  <si>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</si>
  <si>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</si>
  <si>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</si>
  <si>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</si>
  <si>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</si>
  <si>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</si>
  <si>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</si>
  <si>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</si>
  <si>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</si>
  <si>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2.2 Isefjord og Roskilde Fjord </t>
  </si>
  <si>
    <t xml:space="preserve"> 2.5 Smålandsfarvandet </t>
  </si>
  <si>
    <t xml:space="preserve"> 2.6 Østersøen </t>
  </si>
  <si>
    <t>Budget/
Udgift
Forundersøgelse</t>
  </si>
  <si>
    <t>Projektnavn</t>
  </si>
  <si>
    <t>Miljø- og Fødevareministeriet</t>
  </si>
  <si>
    <t>N-reduktions behov for vådområdeindsatsen fordelt på hovedvandoplande</t>
  </si>
  <si>
    <t>1.10 Vadehavet</t>
  </si>
  <si>
    <t>2.3 Øresund</t>
  </si>
  <si>
    <t>2.4 Køge Bugt</t>
  </si>
  <si>
    <t>4.1 Kruså-Vidå</t>
  </si>
  <si>
    <t>reference min. 90</t>
  </si>
  <si>
    <t>Fosforudledning</t>
  </si>
  <si>
    <t>Lodsejermodstand</t>
  </si>
  <si>
    <t>Begrundelse</t>
  </si>
  <si>
    <t>Indtægter salg af projektjord</t>
  </si>
  <si>
    <t>Tilsagn til foru. givet</t>
  </si>
  <si>
    <t>Foru. gennemført</t>
  </si>
  <si>
    <t>Vandoplandsplan for  VP2 perioden 2016-2021</t>
  </si>
  <si>
    <t>Udfyld de grønne felter - de blå felter må ikke ændres !</t>
  </si>
  <si>
    <t>Budget/
udgift
etablering</t>
  </si>
  <si>
    <t>Omk.effektivite</t>
  </si>
  <si>
    <t>Gennemsnitlig kg N/ha/år</t>
  </si>
  <si>
    <t>Omkostningseffektivitet kr/kg N</t>
  </si>
  <si>
    <t>må maks være 20 %</t>
  </si>
  <si>
    <t>reference max 1.300</t>
  </si>
  <si>
    <t>Skitsefase</t>
  </si>
  <si>
    <t>Ansøgning om etablering sendt</t>
  </si>
  <si>
    <t>Tilsagn til etablering givet</t>
  </si>
  <si>
    <t>Etablering gennemført</t>
  </si>
  <si>
    <t>N reduktion
(t N /år)</t>
  </si>
  <si>
    <t>Projekt-
status</t>
  </si>
  <si>
    <t>Nødvendige øvrige mynd.godk. forventes ikke opnået</t>
  </si>
  <si>
    <t>Lav N-reduktion</t>
  </si>
  <si>
    <t>Tekniske forhold</t>
  </si>
  <si>
    <t>Negativ effekt på planter og dyreliv</t>
  </si>
  <si>
    <t>Høj omkostningseffektivitet</t>
  </si>
  <si>
    <t>Projektoversigt</t>
  </si>
  <si>
    <t>P-reduktion
(kg/år)</t>
  </si>
  <si>
    <t>Projektareal
(hektar)</t>
  </si>
  <si>
    <t>Ansøgning om foru. sendt</t>
  </si>
  <si>
    <t>A2 Projekter der har fået afslag/er opgivet</t>
  </si>
  <si>
    <t>Ekstra andel forundersøgelser %</t>
  </si>
  <si>
    <t>Kg N/ha/år</t>
  </si>
  <si>
    <t>A3</t>
  </si>
  <si>
    <t>Mindre egnede projekter der pt. ikke vurderes gennemførlige</t>
  </si>
  <si>
    <t>A1a</t>
  </si>
  <si>
    <t>A1b Ekstra forundersøgelser</t>
  </si>
  <si>
    <t>Navn på hovedvandopland</t>
  </si>
  <si>
    <t>Dato:</t>
  </si>
  <si>
    <t>1.juli 2016</t>
  </si>
  <si>
    <t>Vandplan 2 Indsatsbehov      (t N)  01-07-2016</t>
  </si>
  <si>
    <t>6. april 2017</t>
  </si>
  <si>
    <t>Svenstrup Å</t>
  </si>
  <si>
    <t>Holstebro</t>
  </si>
  <si>
    <t>Nissum Bredning, Thisted Bredning, Kås Bredning, Løgstør Bredning, Nibe Bredning og Langerak</t>
  </si>
  <si>
    <t>Frostkær</t>
  </si>
  <si>
    <t>Morsø</t>
  </si>
  <si>
    <t>Stavn</t>
  </si>
  <si>
    <t>Aalborg</t>
  </si>
  <si>
    <t>Halkær</t>
  </si>
  <si>
    <t>Karlsmosen</t>
  </si>
  <si>
    <t>Porsmose</t>
  </si>
  <si>
    <t>Nees Vig</t>
  </si>
  <si>
    <t>Lillevig</t>
  </si>
  <si>
    <t>Hummelmose</t>
  </si>
  <si>
    <t>Struer</t>
  </si>
  <si>
    <t>Fald Å</t>
  </si>
  <si>
    <t>Lemvig</t>
  </si>
  <si>
    <t>Hvidbjerg</t>
  </si>
  <si>
    <t>Rævind Bæk</t>
  </si>
  <si>
    <t>Viborg</t>
  </si>
  <si>
    <t>Hjarbæk Fjord</t>
  </si>
  <si>
    <t>Jordbro Å Daugbjerg</t>
  </si>
  <si>
    <t>Iglsø</t>
  </si>
  <si>
    <t xml:space="preserve">Viborg </t>
  </si>
  <si>
    <t>Nedre Skibsted Ådal</t>
  </si>
  <si>
    <t>Rebild</t>
  </si>
  <si>
    <t>Ryå</t>
  </si>
  <si>
    <t>Jammerbugt</t>
  </si>
  <si>
    <t>Debel Enge, Ryå</t>
  </si>
  <si>
    <t>Mergelsbæk og Bedholmgrøften, Ryå</t>
  </si>
  <si>
    <t>Landbæk</t>
  </si>
  <si>
    <t>Stubdrupbæk</t>
  </si>
  <si>
    <t>Brønderslev</t>
  </si>
  <si>
    <t>Heltborg Pumpelag</t>
  </si>
  <si>
    <t>Thisted</t>
  </si>
  <si>
    <t>Mejlsø</t>
  </si>
  <si>
    <t>Harre Vejle</t>
  </si>
  <si>
    <t>Skive</t>
  </si>
  <si>
    <t>Harre Nor</t>
  </si>
  <si>
    <t>Bjørnsholm Bugt, Riisgårde Bredning, Skive Fjord og Lovns Bredning</t>
  </si>
  <si>
    <t>Bådsgård Vig</t>
  </si>
  <si>
    <t>Skive - Karup å</t>
  </si>
  <si>
    <t>Skals Å hovedløb</t>
  </si>
  <si>
    <t>Mariagerfjord</t>
  </si>
  <si>
    <t>Rørledninger i Hvilsom 1</t>
  </si>
  <si>
    <t>Rørledninger i Hvilsom 2 (sø)</t>
  </si>
  <si>
    <t>Kongsvad Mølle Å</t>
  </si>
  <si>
    <t>Kravbæk</t>
  </si>
  <si>
    <t>Birkebækken</t>
  </si>
  <si>
    <t>Vesthimmerland</t>
  </si>
  <si>
    <t>Kåtbækken</t>
  </si>
  <si>
    <t>Randers</t>
  </si>
  <si>
    <t>Nørresø2</t>
  </si>
  <si>
    <t>Lerkenfeld 2</t>
  </si>
  <si>
    <t>Tisted-Terndrup Bæk</t>
  </si>
  <si>
    <t>05.09.2017</t>
  </si>
  <si>
    <t>05.09.2019</t>
  </si>
  <si>
    <t>05.12.2019</t>
  </si>
  <si>
    <t>05.12.2024</t>
  </si>
  <si>
    <t>05.12.2029</t>
  </si>
  <si>
    <t>04.04.2017</t>
  </si>
  <si>
    <t>04.04.2019</t>
  </si>
  <si>
    <t>04.07.2019</t>
  </si>
  <si>
    <t>04.04.2024</t>
  </si>
  <si>
    <t>01.04.2018</t>
  </si>
  <si>
    <t>01.12.2019</t>
  </si>
  <si>
    <t>01.03.2020</t>
  </si>
  <si>
    <t>01.03.2025</t>
  </si>
  <si>
    <t>04.10.2016</t>
  </si>
  <si>
    <t>04.10.2018</t>
  </si>
  <si>
    <t>04.01.2019</t>
  </si>
  <si>
    <t>04.01.2024</t>
  </si>
  <si>
    <t>31.03.2017</t>
  </si>
  <si>
    <t>31.03.2019</t>
  </si>
  <si>
    <t>01.07.2019</t>
  </si>
  <si>
    <t>01.07.2024</t>
  </si>
  <si>
    <t>28.03.2017</t>
  </si>
  <si>
    <t>28.03.2019</t>
  </si>
  <si>
    <t>05.09.2018</t>
  </si>
  <si>
    <t>01.04.2019</t>
  </si>
  <si>
    <t>01.12.2020</t>
  </si>
  <si>
    <t>01.03.2021</t>
  </si>
  <si>
    <t>01.03.2026</t>
  </si>
  <si>
    <t>01.04.2020</t>
  </si>
  <si>
    <t>01.07.2020</t>
  </si>
  <si>
    <t>01.07.2025</t>
  </si>
  <si>
    <t>01.09.2014</t>
  </si>
  <si>
    <t>01.12.2017</t>
  </si>
  <si>
    <t>05.09.2024</t>
  </si>
  <si>
    <t>31.12.2024</t>
  </si>
  <si>
    <t>29.03.2017</t>
  </si>
  <si>
    <t>29.03.2019</t>
  </si>
  <si>
    <t>Fly Enge</t>
  </si>
  <si>
    <t>Højris</t>
  </si>
  <si>
    <t>Madsbjerg Enge</t>
  </si>
  <si>
    <t>Vestersø</t>
  </si>
  <si>
    <t>Ny Spøttrup Enge</t>
  </si>
  <si>
    <t>Sønderlade Bæk</t>
  </si>
  <si>
    <t>Hvorvarp Bæk</t>
  </si>
  <si>
    <t>Stensbæk Enge</t>
  </si>
  <si>
    <t>Fald Å udløb</t>
  </si>
  <si>
    <t>Jordbro Å pumpelag nedstrøms</t>
  </si>
  <si>
    <t>Jordbro Å opstrøms statsprojekt</t>
  </si>
  <si>
    <t>Sjørring Sø</t>
  </si>
  <si>
    <t xml:space="preserve">Thisted </t>
  </si>
  <si>
    <t>Tastum Sø</t>
  </si>
  <si>
    <t>Sperring Sø</t>
  </si>
  <si>
    <t>Hjerk Nor</t>
  </si>
  <si>
    <t>1.2 Limfjorden</t>
  </si>
  <si>
    <t>Vesthimmerlands Kommune, Niels Vedel Limfjordsrådets Sekretariat</t>
  </si>
  <si>
    <t>Bradstrup Sø</t>
  </si>
  <si>
    <t>31.05.2018</t>
  </si>
  <si>
    <t>Kvælstofvådområde Skibsted Å mellem broerne</t>
  </si>
  <si>
    <t>Skeelslund</t>
  </si>
  <si>
    <t>01.09.2019</t>
  </si>
  <si>
    <t>15.01.2019</t>
  </si>
  <si>
    <t>30.12.2018</t>
  </si>
  <si>
    <t xml:space="preserve">Langvad Å </t>
  </si>
  <si>
    <t>30.09.2019</t>
  </si>
  <si>
    <t>Højslev- Stårup Enge</t>
  </si>
  <si>
    <t>30.08.2018</t>
  </si>
  <si>
    <t>01.10.2018</t>
  </si>
  <si>
    <t>01.04.2017</t>
  </si>
  <si>
    <t>01.09.2020</t>
  </si>
  <si>
    <t>13.09.2017</t>
  </si>
</sst>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406]d\.\ mmmm\ yyyy"/>
    <numFmt numFmtId="181" formatCode="[$-406]d\.\ mmmm\ yyyy;@"/>
    <numFmt numFmtId="182" formatCode="dd/mm/yy;@"/>
    <numFmt numFmtId="183" formatCode="0.00000"/>
    <numFmt numFmtId="184" formatCode="0.0000"/>
    <numFmt numFmtId="185" formatCode="0.000"/>
    <numFmt numFmtId="186" formatCode="0.0"/>
    <numFmt numFmtId="187" formatCode="#,##0.0"/>
    <numFmt numFmtId="188" formatCode="_(* #,##0.0_);_(* \(#,##0.0\);_(* &quot;-&quot;??_);_(@_)"/>
    <numFmt numFmtId="189" formatCode="_(* #,##0_);_(* \(#,##0\);_(* &quot;-&quot;??_);_(@_)"/>
    <numFmt numFmtId="190" formatCode="_(* #,##0.0_);_(* \(#,##0.0\);_(* &quot;-&quot;?_);_(@_)"/>
    <numFmt numFmtId="191" formatCode="&quot;Ja&quot;;&quot;Ja&quot;;&quot;Nej&quot;"/>
    <numFmt numFmtId="192" formatCode="&quot;Sandt&quot;;&quot;Sandt&quot;;&quot;Falsk&quot;"/>
    <numFmt numFmtId="193" formatCode="&quot;Til&quot;;&quot;Til&quot;;&quot;Fra&quot;"/>
    <numFmt numFmtId="194" formatCode="[$€-2]\ #.##000_);[Red]\([$€-2]\ #.##000\)"/>
    <numFmt numFmtId="195" formatCode="#,##0.0_ ;[Red]\-#,##0.0\ "/>
    <numFmt numFmtId="196" formatCode="0.0_ ;[Red]\-0.0\ "/>
  </numFmts>
  <fonts count="66">
    <font>
      <sz val="10"/>
      <name val="Arial"/>
      <family val="0"/>
    </font>
    <font>
      <b/>
      <sz val="10"/>
      <name val="Arial"/>
      <family val="2"/>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20"/>
      <name val="Arial"/>
      <family val="2"/>
    </font>
    <font>
      <b/>
      <sz val="12"/>
      <name val="Arial"/>
      <family val="2"/>
    </font>
    <font>
      <sz val="12"/>
      <name val="Arial"/>
      <family val="2"/>
    </font>
    <font>
      <b/>
      <sz val="14"/>
      <name val="Arial"/>
      <family val="2"/>
    </font>
    <font>
      <b/>
      <i/>
      <sz val="10"/>
      <name val="Arial"/>
      <family val="2"/>
    </font>
    <font>
      <sz val="14"/>
      <name val="Arial"/>
      <family val="2"/>
    </font>
    <font>
      <sz val="8"/>
      <name val="Tahoma"/>
      <family val="2"/>
    </font>
    <font>
      <b/>
      <sz val="18"/>
      <name val="Arial"/>
      <family val="2"/>
    </font>
    <font>
      <b/>
      <sz val="26"/>
      <color indexed="10"/>
      <name val="Arial"/>
      <family val="2"/>
    </font>
    <font>
      <sz val="11"/>
      <name val="Calibri"/>
      <family val="2"/>
    </font>
    <font>
      <i/>
      <sz val="11"/>
      <name val="Calibri"/>
      <family val="2"/>
    </font>
    <font>
      <b/>
      <sz val="16"/>
      <name val="Arial"/>
      <family val="2"/>
    </font>
    <font>
      <b/>
      <sz val="11"/>
      <name val="Tahoma"/>
      <family val="2"/>
    </font>
    <font>
      <sz val="1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9"/>
      <color indexed="8"/>
      <name val="Arial"/>
      <family val="2"/>
    </font>
    <font>
      <sz val="9"/>
      <color indexed="8"/>
      <name val="Arial"/>
      <family val="2"/>
    </font>
    <font>
      <b/>
      <sz val="11"/>
      <color indexed="14"/>
      <name val="Arial"/>
      <family val="2"/>
    </font>
    <font>
      <sz val="11"/>
      <color indexed="5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9"/>
      <color rgb="FF000000"/>
      <name val="Arial"/>
      <family val="2"/>
    </font>
    <font>
      <b/>
      <sz val="11"/>
      <color rgb="FF000000"/>
      <name val="Calibri"/>
      <family val="2"/>
    </font>
    <font>
      <sz val="9"/>
      <color rgb="FF000000"/>
      <name val="Arial"/>
      <family val="2"/>
    </font>
    <font>
      <sz val="11"/>
      <color rgb="FF000000"/>
      <name val="Calibri"/>
      <family val="2"/>
    </font>
    <font>
      <b/>
      <sz val="11"/>
      <color rgb="FFFF00FF"/>
      <name val="Arial"/>
      <family val="2"/>
    </font>
    <font>
      <sz val="11"/>
      <color rgb="FF92D05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lightDown">
        <fgColor theme="3"/>
        <bgColor theme="3" tint="0.5999900102615356"/>
      </patternFill>
    </fill>
    <fill>
      <patternFill patternType="lightDown">
        <bgColor theme="3" tint="0.5999900102615356"/>
      </patternFill>
    </fill>
    <fill>
      <patternFill patternType="solid">
        <fgColor rgb="FFFFFF00"/>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thin"/>
      <right>
        <color indexed="63"/>
      </right>
      <top>
        <color indexed="63"/>
      </top>
      <bottom style="medium"/>
    </border>
    <border>
      <left style="medium"/>
      <right style="medium"/>
      <top style="medium"/>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color indexed="63"/>
      </left>
      <right>
        <color indexed="63"/>
      </right>
      <top style="medium"/>
      <bottom style="mediu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style="thin"/>
      <right style="thin"/>
      <top style="thin"/>
      <bottom style="medium"/>
    </border>
    <border>
      <left style="medium"/>
      <right style="thin"/>
      <top style="thin"/>
      <bottom style="medium"/>
    </border>
    <border>
      <left style="thin"/>
      <right>
        <color indexed="63"/>
      </right>
      <top style="thin"/>
      <bottom style="medium"/>
    </border>
    <border>
      <left style="medium"/>
      <right style="thin"/>
      <top>
        <color indexed="63"/>
      </top>
      <bottom style="thin"/>
    </border>
    <border>
      <left>
        <color indexed="63"/>
      </left>
      <right style="medium"/>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0" fillId="20" borderId="1" applyNumberFormat="0" applyFont="0" applyAlignment="0" applyProtection="0"/>
    <xf numFmtId="0" fontId="45" fillId="21" borderId="2" applyNumberFormat="0" applyAlignment="0" applyProtection="0"/>
    <xf numFmtId="0" fontId="6"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30" borderId="3" applyNumberFormat="0" applyAlignment="0" applyProtection="0"/>
    <xf numFmtId="0" fontId="5" fillId="0" borderId="0" applyNumberFormat="0" applyFill="0" applyBorder="0" applyAlignment="0" applyProtection="0"/>
    <xf numFmtId="0" fontId="50" fillId="31" borderId="0" applyNumberFormat="0" applyBorder="0" applyAlignment="0" applyProtection="0"/>
    <xf numFmtId="0" fontId="0" fillId="0" borderId="0">
      <alignment/>
      <protection/>
    </xf>
    <xf numFmtId="0" fontId="42" fillId="0" borderId="0">
      <alignment/>
      <protection/>
    </xf>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ill="1" applyAlignment="1">
      <alignment/>
    </xf>
    <xf numFmtId="0" fontId="10" fillId="0" borderId="0" xfId="0" applyFont="1" applyAlignment="1">
      <alignment vertical="center"/>
    </xf>
    <xf numFmtId="0" fontId="16" fillId="0" borderId="0" xfId="0" applyFont="1" applyAlignment="1">
      <alignment vertical="top" wrapText="1"/>
    </xf>
    <xf numFmtId="0" fontId="59" fillId="0" borderId="10" xfId="68" applyFont="1" applyBorder="1" applyAlignment="1">
      <alignment horizontal="left"/>
      <protection/>
    </xf>
    <xf numFmtId="0" fontId="60" fillId="0" borderId="10" xfId="69" applyFont="1" applyFill="1" applyBorder="1" applyAlignment="1">
      <alignment wrapText="1"/>
      <protection/>
    </xf>
    <xf numFmtId="0" fontId="61" fillId="0" borderId="11" xfId="68" applyFont="1" applyBorder="1" applyAlignment="1">
      <alignment vertical="center"/>
      <protection/>
    </xf>
    <xf numFmtId="0" fontId="61" fillId="0" borderId="10" xfId="68" applyFont="1" applyBorder="1" applyAlignment="1">
      <alignment vertical="center"/>
      <protection/>
    </xf>
    <xf numFmtId="3" fontId="1" fillId="33" borderId="10" xfId="69" applyNumberFormat="1" applyFont="1" applyFill="1" applyBorder="1" applyAlignment="1">
      <alignment/>
      <protection/>
    </xf>
    <xf numFmtId="0" fontId="60" fillId="0" borderId="0" xfId="0" applyFont="1" applyFill="1" applyBorder="1" applyAlignment="1">
      <alignment wrapText="1"/>
    </xf>
    <xf numFmtId="0" fontId="62" fillId="0" borderId="0" xfId="0" applyNumberFormat="1" applyFont="1" applyFill="1" applyBorder="1" applyAlignment="1">
      <alignment horizontal="right"/>
    </xf>
    <xf numFmtId="187" fontId="0" fillId="0" borderId="0" xfId="0" applyNumberFormat="1" applyFill="1" applyBorder="1" applyAlignment="1">
      <alignment horizontal="right"/>
    </xf>
    <xf numFmtId="0" fontId="17" fillId="33" borderId="0" xfId="0" applyFont="1" applyFill="1" applyBorder="1" applyAlignment="1">
      <alignment vertical="top"/>
    </xf>
    <xf numFmtId="3" fontId="0" fillId="0" borderId="0" xfId="0" applyNumberFormat="1" applyFont="1" applyBorder="1" applyAlignment="1">
      <alignment horizontal="right"/>
    </xf>
    <xf numFmtId="3" fontId="0" fillId="0" borderId="0" xfId="0" applyNumberFormat="1" applyAlignment="1">
      <alignment/>
    </xf>
    <xf numFmtId="3" fontId="62" fillId="34" borderId="11" xfId="69" applyNumberFormat="1" applyFont="1" applyFill="1" applyBorder="1" applyAlignment="1">
      <alignment horizontal="right"/>
      <protection/>
    </xf>
    <xf numFmtId="3" fontId="42" fillId="34" borderId="10" xfId="69" applyNumberFormat="1" applyFill="1" applyBorder="1" applyAlignment="1">
      <alignment horizontal="right"/>
      <protection/>
    </xf>
    <xf numFmtId="0" fontId="0" fillId="35" borderId="0" xfId="0" applyFill="1" applyAlignment="1">
      <alignment/>
    </xf>
    <xf numFmtId="0" fontId="3" fillId="35" borderId="0" xfId="0" applyFont="1" applyFill="1" applyAlignment="1">
      <alignment/>
    </xf>
    <xf numFmtId="0" fontId="8" fillId="35" borderId="0" xfId="0" applyFont="1" applyFill="1" applyBorder="1" applyAlignment="1">
      <alignment/>
    </xf>
    <xf numFmtId="0" fontId="9" fillId="35" borderId="0" xfId="0" applyFont="1" applyFill="1" applyAlignment="1">
      <alignment/>
    </xf>
    <xf numFmtId="0" fontId="8" fillId="35" borderId="0" xfId="0" applyFont="1" applyFill="1" applyAlignment="1">
      <alignment/>
    </xf>
    <xf numFmtId="0" fontId="3" fillId="35" borderId="0" xfId="0" applyFont="1" applyFill="1" applyBorder="1" applyAlignment="1">
      <alignment/>
    </xf>
    <xf numFmtId="0" fontId="9" fillId="35" borderId="0" xfId="0" applyFont="1" applyFill="1" applyBorder="1" applyAlignment="1">
      <alignment/>
    </xf>
    <xf numFmtId="182" fontId="9" fillId="35" borderId="0" xfId="0" applyNumberFormat="1" applyFont="1" applyFill="1" applyBorder="1" applyAlignment="1">
      <alignment/>
    </xf>
    <xf numFmtId="3" fontId="9" fillId="35" borderId="0" xfId="0" applyNumberFormat="1" applyFont="1" applyFill="1" applyBorder="1" applyAlignment="1">
      <alignment/>
    </xf>
    <xf numFmtId="0" fontId="0" fillId="35" borderId="0" xfId="0" applyFill="1" applyBorder="1" applyAlignment="1">
      <alignment/>
    </xf>
    <xf numFmtId="0" fontId="4" fillId="35" borderId="0" xfId="0" applyFont="1" applyFill="1" applyBorder="1" applyAlignment="1">
      <alignment/>
    </xf>
    <xf numFmtId="3" fontId="8" fillId="35" borderId="0" xfId="0" applyNumberFormat="1" applyFont="1" applyFill="1" applyBorder="1" applyAlignment="1">
      <alignment horizontal="center"/>
    </xf>
    <xf numFmtId="0" fontId="8" fillId="35" borderId="0" xfId="0" applyFont="1" applyFill="1" applyBorder="1" applyAlignment="1">
      <alignment horizontal="right"/>
    </xf>
    <xf numFmtId="187" fontId="8" fillId="35" borderId="0" xfId="0" applyNumberFormat="1" applyFont="1" applyFill="1" applyBorder="1" applyAlignment="1">
      <alignment/>
    </xf>
    <xf numFmtId="3" fontId="8" fillId="35" borderId="0" xfId="0" applyNumberFormat="1" applyFont="1" applyFill="1" applyBorder="1" applyAlignment="1">
      <alignment/>
    </xf>
    <xf numFmtId="3" fontId="12" fillId="35" borderId="0" xfId="0" applyNumberFormat="1" applyFont="1" applyFill="1" applyBorder="1" applyAlignment="1">
      <alignment/>
    </xf>
    <xf numFmtId="0" fontId="4" fillId="35" borderId="0" xfId="0" applyFont="1" applyFill="1" applyBorder="1" applyAlignment="1">
      <alignment/>
    </xf>
    <xf numFmtId="0" fontId="0" fillId="35" borderId="0" xfId="0" applyFont="1" applyFill="1" applyAlignment="1">
      <alignment/>
    </xf>
    <xf numFmtId="182" fontId="3" fillId="35" borderId="0" xfId="0" applyNumberFormat="1" applyFont="1" applyFill="1" applyBorder="1" applyAlignment="1">
      <alignment/>
    </xf>
    <xf numFmtId="3" fontId="3" fillId="35" borderId="0" xfId="0" applyNumberFormat="1" applyFont="1" applyFill="1" applyBorder="1" applyAlignment="1">
      <alignment/>
    </xf>
    <xf numFmtId="0" fontId="3" fillId="35" borderId="0" xfId="0" applyFont="1" applyFill="1" applyBorder="1" applyAlignment="1" applyProtection="1">
      <alignment/>
      <protection locked="0"/>
    </xf>
    <xf numFmtId="0" fontId="3" fillId="34" borderId="12" xfId="0" applyFont="1" applyFill="1" applyBorder="1" applyAlignment="1" applyProtection="1">
      <alignment/>
      <protection locked="0"/>
    </xf>
    <xf numFmtId="0" fontId="3" fillId="34" borderId="13" xfId="0" applyFont="1" applyFill="1" applyBorder="1" applyAlignment="1" applyProtection="1">
      <alignment/>
      <protection locked="0"/>
    </xf>
    <xf numFmtId="0" fontId="4" fillId="35" borderId="14" xfId="0" applyFont="1" applyFill="1" applyBorder="1" applyAlignment="1">
      <alignment horizontal="right"/>
    </xf>
    <xf numFmtId="0" fontId="4" fillId="35" borderId="0" xfId="0" applyFont="1" applyFill="1" applyBorder="1" applyAlignment="1">
      <alignment horizontal="right"/>
    </xf>
    <xf numFmtId="187" fontId="4" fillId="35" borderId="0" xfId="0" applyNumberFormat="1" applyFont="1" applyFill="1" applyBorder="1" applyAlignment="1">
      <alignment/>
    </xf>
    <xf numFmtId="3" fontId="4" fillId="35" borderId="0" xfId="0" applyNumberFormat="1" applyFont="1" applyFill="1" applyBorder="1" applyAlignment="1">
      <alignment/>
    </xf>
    <xf numFmtId="189" fontId="4" fillId="35" borderId="0" xfId="46" applyNumberFormat="1" applyFont="1" applyFill="1" applyBorder="1" applyAlignment="1">
      <alignment/>
    </xf>
    <xf numFmtId="0" fontId="4" fillId="36" borderId="15" xfId="0" applyFont="1" applyFill="1" applyBorder="1" applyAlignment="1">
      <alignment/>
    </xf>
    <xf numFmtId="0" fontId="4" fillId="36" borderId="14" xfId="0" applyFont="1" applyFill="1" applyBorder="1" applyAlignment="1">
      <alignment/>
    </xf>
    <xf numFmtId="0" fontId="4" fillId="36" borderId="0" xfId="0" applyFont="1" applyFill="1" applyBorder="1" applyAlignment="1">
      <alignment/>
    </xf>
    <xf numFmtId="0" fontId="4" fillId="36" borderId="16" xfId="0" applyFont="1" applyFill="1" applyBorder="1" applyAlignment="1">
      <alignment/>
    </xf>
    <xf numFmtId="0" fontId="4" fillId="36" borderId="17" xfId="0" applyFont="1" applyFill="1" applyBorder="1" applyAlignment="1">
      <alignment/>
    </xf>
    <xf numFmtId="0" fontId="4" fillId="36" borderId="18" xfId="0" applyFont="1" applyFill="1" applyBorder="1" applyAlignment="1">
      <alignment/>
    </xf>
    <xf numFmtId="0" fontId="4" fillId="35" borderId="0" xfId="68" applyFont="1" applyFill="1" applyBorder="1">
      <alignment/>
      <protection/>
    </xf>
    <xf numFmtId="0" fontId="3" fillId="35" borderId="0" xfId="68" applyFont="1" applyFill="1" applyBorder="1">
      <alignment/>
      <protection/>
    </xf>
    <xf numFmtId="3" fontId="4" fillId="35" borderId="0" xfId="68" applyNumberFormat="1" applyFont="1" applyFill="1" applyBorder="1" applyAlignment="1">
      <alignment horizontal="center"/>
      <protection/>
    </xf>
    <xf numFmtId="0" fontId="3" fillId="35" borderId="0" xfId="68" applyFont="1" applyFill="1">
      <alignment/>
      <protection/>
    </xf>
    <xf numFmtId="0" fontId="3" fillId="35" borderId="0" xfId="68" applyFont="1" applyFill="1" applyBorder="1">
      <alignment/>
      <protection/>
    </xf>
    <xf numFmtId="0" fontId="4" fillId="36" borderId="19" xfId="0" applyFont="1" applyFill="1" applyBorder="1" applyAlignment="1">
      <alignment/>
    </xf>
    <xf numFmtId="0" fontId="0" fillId="0" borderId="0" xfId="68" applyFont="1">
      <alignment/>
      <protection/>
    </xf>
    <xf numFmtId="0" fontId="0" fillId="0" borderId="0" xfId="68" applyFont="1" applyFill="1">
      <alignment/>
      <protection/>
    </xf>
    <xf numFmtId="0" fontId="3" fillId="34" borderId="20" xfId="0" applyFont="1" applyFill="1" applyBorder="1" applyAlignment="1" applyProtection="1">
      <alignment/>
      <protection locked="0"/>
    </xf>
    <xf numFmtId="0" fontId="3" fillId="34" borderId="21" xfId="0" applyFont="1" applyFill="1" applyBorder="1" applyAlignment="1" applyProtection="1">
      <alignment/>
      <protection locked="0"/>
    </xf>
    <xf numFmtId="0" fontId="3" fillId="34" borderId="22" xfId="0" applyFont="1" applyFill="1" applyBorder="1" applyAlignment="1" applyProtection="1">
      <alignment/>
      <protection locked="0"/>
    </xf>
    <xf numFmtId="0" fontId="4" fillId="36" borderId="23" xfId="0" applyFont="1" applyFill="1" applyBorder="1" applyAlignment="1">
      <alignment/>
    </xf>
    <xf numFmtId="0" fontId="4" fillId="36" borderId="24" xfId="0" applyFont="1" applyFill="1" applyBorder="1" applyAlignment="1">
      <alignment/>
    </xf>
    <xf numFmtId="0" fontId="4" fillId="36" borderId="25" xfId="0" applyFont="1" applyFill="1" applyBorder="1" applyAlignment="1">
      <alignment/>
    </xf>
    <xf numFmtId="0" fontId="3" fillId="34" borderId="26" xfId="68" applyFont="1" applyFill="1" applyBorder="1" applyProtection="1">
      <alignment/>
      <protection locked="0"/>
    </xf>
    <xf numFmtId="0" fontId="3" fillId="34" borderId="27" xfId="68" applyFont="1" applyFill="1" applyBorder="1" applyProtection="1">
      <alignment/>
      <protection locked="0"/>
    </xf>
    <xf numFmtId="189" fontId="4" fillId="35" borderId="14" xfId="46" applyNumberFormat="1" applyFont="1" applyFill="1" applyBorder="1" applyAlignment="1" applyProtection="1">
      <alignment/>
      <protection/>
    </xf>
    <xf numFmtId="189" fontId="4" fillId="35" borderId="28" xfId="46" applyNumberFormat="1" applyFont="1" applyFill="1" applyBorder="1" applyAlignment="1" applyProtection="1">
      <alignment/>
      <protection/>
    </xf>
    <xf numFmtId="0" fontId="3" fillId="34" borderId="29" xfId="68" applyFont="1" applyFill="1" applyBorder="1" applyProtection="1">
      <alignment/>
      <protection locked="0"/>
    </xf>
    <xf numFmtId="0" fontId="3" fillId="34" borderId="10" xfId="68" applyFont="1" applyFill="1" applyBorder="1" applyProtection="1">
      <alignment/>
      <protection locked="0"/>
    </xf>
    <xf numFmtId="3" fontId="3" fillId="34" borderId="30" xfId="68" applyNumberFormat="1" applyFont="1" applyFill="1" applyBorder="1" applyProtection="1">
      <alignment/>
      <protection locked="0"/>
    </xf>
    <xf numFmtId="0" fontId="3" fillId="34" borderId="31" xfId="68" applyFont="1" applyFill="1" applyBorder="1" applyProtection="1">
      <alignment/>
      <protection locked="0"/>
    </xf>
    <xf numFmtId="0" fontId="3" fillId="34" borderId="32" xfId="68" applyFont="1" applyFill="1" applyBorder="1" applyProtection="1">
      <alignment/>
      <protection locked="0"/>
    </xf>
    <xf numFmtId="187" fontId="3" fillId="36" borderId="23" xfId="68" applyNumberFormat="1" applyFont="1" applyFill="1" applyBorder="1" applyProtection="1">
      <alignment/>
      <protection/>
    </xf>
    <xf numFmtId="187" fontId="3" fillId="36" borderId="24" xfId="68" applyNumberFormat="1" applyFont="1" applyFill="1" applyBorder="1" applyProtection="1">
      <alignment/>
      <protection/>
    </xf>
    <xf numFmtId="3" fontId="3" fillId="36" borderId="24" xfId="68" applyNumberFormat="1" applyFont="1" applyFill="1" applyBorder="1" applyProtection="1">
      <alignment/>
      <protection/>
    </xf>
    <xf numFmtId="182" fontId="3" fillId="36" borderId="24" xfId="68" applyNumberFormat="1" applyFont="1" applyFill="1" applyBorder="1" applyProtection="1">
      <alignment/>
      <protection/>
    </xf>
    <xf numFmtId="187" fontId="3" fillId="36" borderId="25" xfId="68" applyNumberFormat="1" applyFont="1" applyFill="1" applyBorder="1" applyProtection="1">
      <alignment/>
      <protection/>
    </xf>
    <xf numFmtId="187" fontId="3" fillId="36" borderId="0" xfId="68" applyNumberFormat="1" applyFont="1" applyFill="1" applyBorder="1" applyProtection="1">
      <alignment/>
      <protection/>
    </xf>
    <xf numFmtId="3" fontId="3" fillId="36" borderId="0" xfId="68" applyNumberFormat="1" applyFont="1" applyFill="1" applyBorder="1" applyProtection="1">
      <alignment/>
      <protection/>
    </xf>
    <xf numFmtId="182" fontId="3" fillId="36" borderId="0" xfId="68" applyNumberFormat="1" applyFont="1" applyFill="1" applyBorder="1" applyProtection="1">
      <alignment/>
      <protection/>
    </xf>
    <xf numFmtId="0" fontId="0" fillId="34" borderId="0" xfId="0" applyFill="1" applyAlignment="1" applyProtection="1">
      <alignment/>
      <protection locked="0"/>
    </xf>
    <xf numFmtId="3" fontId="4" fillId="36" borderId="17" xfId="68" applyNumberFormat="1" applyFont="1" applyFill="1" applyBorder="1" applyProtection="1">
      <alignment/>
      <protection/>
    </xf>
    <xf numFmtId="182" fontId="3" fillId="36" borderId="33" xfId="68" applyNumberFormat="1" applyFont="1" applyFill="1" applyBorder="1" applyProtection="1">
      <alignment/>
      <protection/>
    </xf>
    <xf numFmtId="182" fontId="3" fillId="36" borderId="34" xfId="68" applyNumberFormat="1" applyFont="1" applyFill="1" applyBorder="1" applyProtection="1">
      <alignment/>
      <protection/>
    </xf>
    <xf numFmtId="3" fontId="3" fillId="36" borderId="17" xfId="68" applyNumberFormat="1" applyFont="1" applyFill="1" applyBorder="1" applyProtection="1">
      <alignment/>
      <protection/>
    </xf>
    <xf numFmtId="187" fontId="3" fillId="36" borderId="17" xfId="68" applyNumberFormat="1" applyFont="1" applyFill="1" applyBorder="1" applyProtection="1">
      <alignment/>
      <protection/>
    </xf>
    <xf numFmtId="0" fontId="3" fillId="36" borderId="35" xfId="68" applyFont="1" applyFill="1" applyBorder="1" applyProtection="1">
      <alignment/>
      <protection/>
    </xf>
    <xf numFmtId="0" fontId="63" fillId="33" borderId="0" xfId="0" applyFont="1" applyFill="1" applyBorder="1" applyAlignment="1">
      <alignment/>
    </xf>
    <xf numFmtId="2" fontId="0" fillId="35" borderId="0" xfId="0" applyNumberFormat="1" applyFill="1" applyAlignment="1">
      <alignment/>
    </xf>
    <xf numFmtId="2" fontId="9" fillId="35" borderId="0" xfId="0" applyNumberFormat="1" applyFont="1" applyFill="1" applyAlignment="1">
      <alignment/>
    </xf>
    <xf numFmtId="2" fontId="4" fillId="35" borderId="0" xfId="0" applyNumberFormat="1" applyFont="1" applyFill="1" applyBorder="1" applyAlignment="1">
      <alignment/>
    </xf>
    <xf numFmtId="2" fontId="3" fillId="35" borderId="36" xfId="0" applyNumberFormat="1" applyFont="1" applyFill="1" applyBorder="1" applyAlignment="1" applyProtection="1">
      <alignment/>
      <protection/>
    </xf>
    <xf numFmtId="2" fontId="3" fillId="35" borderId="0" xfId="0" applyNumberFormat="1" applyFont="1" applyFill="1" applyBorder="1" applyAlignment="1">
      <alignment/>
    </xf>
    <xf numFmtId="2" fontId="4" fillId="36" borderId="33" xfId="0" applyNumberFormat="1" applyFont="1" applyFill="1" applyBorder="1" applyAlignment="1">
      <alignment/>
    </xf>
    <xf numFmtId="2" fontId="4" fillId="36" borderId="34" xfId="0" applyNumberFormat="1" applyFont="1" applyFill="1" applyBorder="1" applyAlignment="1">
      <alignment/>
    </xf>
    <xf numFmtId="2" fontId="4" fillId="36" borderId="35" xfId="0" applyNumberFormat="1" applyFont="1" applyFill="1" applyBorder="1" applyAlignment="1">
      <alignment/>
    </xf>
    <xf numFmtId="2" fontId="3" fillId="35" borderId="0" xfId="68" applyNumberFormat="1" applyFont="1" applyFill="1" applyBorder="1">
      <alignment/>
      <protection/>
    </xf>
    <xf numFmtId="2" fontId="3" fillId="36" borderId="33" xfId="68" applyNumberFormat="1" applyFont="1" applyFill="1" applyBorder="1" applyProtection="1">
      <alignment/>
      <protection/>
    </xf>
    <xf numFmtId="2" fontId="3" fillId="36" borderId="34" xfId="68" applyNumberFormat="1" applyFont="1" applyFill="1" applyBorder="1" applyProtection="1">
      <alignment/>
      <protection/>
    </xf>
    <xf numFmtId="2" fontId="3" fillId="36" borderId="35" xfId="68" applyNumberFormat="1" applyFont="1" applyFill="1" applyBorder="1" applyProtection="1">
      <alignment/>
      <protection/>
    </xf>
    <xf numFmtId="2" fontId="9" fillId="35" borderId="0" xfId="0" applyNumberFormat="1" applyFont="1" applyFill="1" applyBorder="1" applyAlignment="1">
      <alignment/>
    </xf>
    <xf numFmtId="2" fontId="3" fillId="36" borderId="24" xfId="68" applyNumberFormat="1" applyFont="1" applyFill="1" applyBorder="1" applyProtection="1">
      <alignment/>
      <protection/>
    </xf>
    <xf numFmtId="2" fontId="3" fillId="36" borderId="0" xfId="68" applyNumberFormat="1" applyFont="1" applyFill="1" applyBorder="1" applyProtection="1">
      <alignment/>
      <protection/>
    </xf>
    <xf numFmtId="2" fontId="12" fillId="35" borderId="0" xfId="0" applyNumberFormat="1" applyFont="1" applyFill="1" applyBorder="1" applyAlignment="1">
      <alignment/>
    </xf>
    <xf numFmtId="2" fontId="0" fillId="35" borderId="0" xfId="0" applyNumberFormat="1" applyFill="1" applyBorder="1" applyAlignment="1">
      <alignment/>
    </xf>
    <xf numFmtId="2" fontId="0" fillId="0" borderId="0" xfId="0" applyNumberFormat="1" applyAlignment="1">
      <alignment/>
    </xf>
    <xf numFmtId="2" fontId="0" fillId="34" borderId="0" xfId="0" applyNumberFormat="1" applyFill="1" applyAlignment="1" applyProtection="1">
      <alignment/>
      <protection locked="0"/>
    </xf>
    <xf numFmtId="2" fontId="3" fillId="35" borderId="0" xfId="0" applyNumberFormat="1" applyFont="1" applyFill="1" applyAlignment="1">
      <alignment/>
    </xf>
    <xf numFmtId="2" fontId="4" fillId="36" borderId="14" xfId="0" applyNumberFormat="1" applyFont="1" applyFill="1" applyBorder="1" applyAlignment="1" applyProtection="1">
      <alignment/>
      <protection/>
    </xf>
    <xf numFmtId="2" fontId="4" fillId="35" borderId="0" xfId="46" applyNumberFormat="1" applyFont="1" applyFill="1" applyBorder="1" applyAlignment="1">
      <alignment/>
    </xf>
    <xf numFmtId="2" fontId="8" fillId="35" borderId="0" xfId="0" applyNumberFormat="1" applyFont="1" applyFill="1" applyBorder="1" applyAlignment="1">
      <alignment/>
    </xf>
    <xf numFmtId="2" fontId="4" fillId="35" borderId="24" xfId="0" applyNumberFormat="1" applyFont="1" applyFill="1" applyBorder="1" applyAlignment="1">
      <alignment horizontal="center"/>
    </xf>
    <xf numFmtId="2" fontId="4" fillId="35" borderId="17" xfId="0" applyNumberFormat="1" applyFont="1" applyFill="1" applyBorder="1" applyAlignment="1">
      <alignment horizontal="center"/>
    </xf>
    <xf numFmtId="14" fontId="0" fillId="35" borderId="0" xfId="0" applyNumberFormat="1" applyFill="1" applyAlignment="1">
      <alignment/>
    </xf>
    <xf numFmtId="14" fontId="9" fillId="35" borderId="0" xfId="0" applyNumberFormat="1" applyFont="1" applyFill="1" applyAlignment="1">
      <alignment/>
    </xf>
    <xf numFmtId="14" fontId="3" fillId="35" borderId="0" xfId="0" applyNumberFormat="1" applyFont="1" applyFill="1" applyAlignment="1">
      <alignment/>
    </xf>
    <xf numFmtId="14" fontId="4" fillId="35" borderId="0" xfId="0" applyNumberFormat="1" applyFont="1" applyFill="1" applyBorder="1" applyAlignment="1">
      <alignment/>
    </xf>
    <xf numFmtId="14" fontId="4" fillId="36" borderId="15" xfId="0" applyNumberFormat="1" applyFont="1" applyFill="1" applyBorder="1" applyAlignment="1">
      <alignment/>
    </xf>
    <xf numFmtId="14" fontId="3" fillId="35" borderId="0" xfId="0" applyNumberFormat="1" applyFont="1" applyFill="1" applyBorder="1" applyAlignment="1">
      <alignment/>
    </xf>
    <xf numFmtId="14" fontId="4" fillId="36" borderId="24" xfId="0" applyNumberFormat="1" applyFont="1" applyFill="1" applyBorder="1" applyAlignment="1">
      <alignment/>
    </xf>
    <xf numFmtId="14" fontId="4" fillId="36" borderId="0" xfId="0" applyNumberFormat="1" applyFont="1" applyFill="1" applyBorder="1" applyAlignment="1">
      <alignment/>
    </xf>
    <xf numFmtId="14" fontId="4" fillId="36" borderId="17" xfId="0" applyNumberFormat="1" applyFont="1" applyFill="1" applyBorder="1" applyAlignment="1">
      <alignment/>
    </xf>
    <xf numFmtId="14" fontId="3" fillId="35" borderId="0" xfId="68" applyNumberFormat="1" applyFont="1" applyFill="1" applyBorder="1">
      <alignment/>
      <protection/>
    </xf>
    <xf numFmtId="14" fontId="3" fillId="36" borderId="24" xfId="68" applyNumberFormat="1" applyFont="1" applyFill="1" applyBorder="1" applyProtection="1">
      <alignment/>
      <protection/>
    </xf>
    <xf numFmtId="14" fontId="3" fillId="36" borderId="0" xfId="68" applyNumberFormat="1" applyFont="1" applyFill="1" applyBorder="1" applyProtection="1">
      <alignment/>
      <protection/>
    </xf>
    <xf numFmtId="14" fontId="3" fillId="36" borderId="17" xfId="68" applyNumberFormat="1" applyFont="1" applyFill="1" applyBorder="1" applyProtection="1">
      <alignment/>
      <protection/>
    </xf>
    <xf numFmtId="14" fontId="9" fillId="35" borderId="0" xfId="0" applyNumberFormat="1" applyFont="1" applyFill="1" applyBorder="1" applyAlignment="1">
      <alignment/>
    </xf>
    <xf numFmtId="14" fontId="12" fillId="35" borderId="0" xfId="0" applyNumberFormat="1" applyFont="1" applyFill="1" applyBorder="1" applyAlignment="1">
      <alignment/>
    </xf>
    <xf numFmtId="14" fontId="0" fillId="35" borderId="0" xfId="0" applyNumberFormat="1" applyFill="1" applyBorder="1" applyAlignment="1">
      <alignment/>
    </xf>
    <xf numFmtId="14" fontId="0" fillId="0" borderId="0" xfId="0" applyNumberFormat="1" applyAlignment="1">
      <alignment/>
    </xf>
    <xf numFmtId="14" fontId="0" fillId="34" borderId="0" xfId="0" applyNumberFormat="1" applyFill="1" applyAlignment="1" applyProtection="1">
      <alignment/>
      <protection locked="0"/>
    </xf>
    <xf numFmtId="14" fontId="4" fillId="36" borderId="15" xfId="0" applyNumberFormat="1" applyFont="1" applyFill="1" applyBorder="1" applyAlignment="1" applyProtection="1">
      <alignment/>
      <protection/>
    </xf>
    <xf numFmtId="14" fontId="4" fillId="36" borderId="14" xfId="0" applyNumberFormat="1" applyFont="1" applyFill="1" applyBorder="1" applyAlignment="1" applyProtection="1">
      <alignment/>
      <protection/>
    </xf>
    <xf numFmtId="14" fontId="3" fillId="35" borderId="0" xfId="0" applyNumberFormat="1" applyFont="1" applyFill="1" applyBorder="1" applyAlignment="1" applyProtection="1">
      <alignment/>
      <protection/>
    </xf>
    <xf numFmtId="14" fontId="4" fillId="36" borderId="28" xfId="0" applyNumberFormat="1" applyFont="1" applyFill="1" applyBorder="1" applyAlignment="1">
      <alignment/>
    </xf>
    <xf numFmtId="14" fontId="3" fillId="35" borderId="0" xfId="68" applyNumberFormat="1" applyFont="1" applyFill="1">
      <alignment/>
      <protection/>
    </xf>
    <xf numFmtId="14" fontId="3" fillId="36" borderId="23" xfId="68" applyNumberFormat="1" applyFont="1" applyFill="1" applyBorder="1" applyProtection="1">
      <alignment/>
      <protection/>
    </xf>
    <xf numFmtId="14" fontId="3" fillId="36" borderId="25" xfId="68" applyNumberFormat="1" applyFont="1" applyFill="1" applyBorder="1" applyProtection="1">
      <alignment/>
      <protection/>
    </xf>
    <xf numFmtId="14" fontId="3" fillId="36" borderId="16" xfId="68" applyNumberFormat="1" applyFont="1" applyFill="1" applyBorder="1" applyProtection="1">
      <alignment/>
      <protection/>
    </xf>
    <xf numFmtId="14" fontId="4" fillId="36" borderId="16" xfId="68" applyNumberFormat="1" applyFont="1" applyFill="1" applyBorder="1">
      <alignment/>
      <protection/>
    </xf>
    <xf numFmtId="14" fontId="4" fillId="36" borderId="17" xfId="68" applyNumberFormat="1" applyFont="1" applyFill="1" applyBorder="1" applyProtection="1">
      <alignment/>
      <protection/>
    </xf>
    <xf numFmtId="14" fontId="0" fillId="0" borderId="0" xfId="0" applyNumberFormat="1" applyFont="1" applyFill="1" applyAlignment="1">
      <alignment/>
    </xf>
    <xf numFmtId="14" fontId="0" fillId="0" borderId="0" xfId="0" applyNumberFormat="1" applyFont="1" applyAlignment="1">
      <alignment/>
    </xf>
    <xf numFmtId="2" fontId="4" fillId="35" borderId="37" xfId="0" applyNumberFormat="1" applyFont="1" applyFill="1" applyBorder="1" applyAlignment="1">
      <alignment/>
    </xf>
    <xf numFmtId="2" fontId="4" fillId="35" borderId="14" xfId="0" applyNumberFormat="1" applyFont="1" applyFill="1" applyBorder="1" applyAlignment="1" applyProtection="1">
      <alignment/>
      <protection/>
    </xf>
    <xf numFmtId="195" fontId="3" fillId="34" borderId="10" xfId="0" applyNumberFormat="1" applyFont="1" applyFill="1" applyBorder="1" applyAlignment="1" applyProtection="1">
      <alignment/>
      <protection locked="0"/>
    </xf>
    <xf numFmtId="196" fontId="3" fillId="34" borderId="10" xfId="68" applyNumberFormat="1" applyFont="1" applyFill="1" applyBorder="1" applyProtection="1">
      <alignment/>
      <protection locked="0"/>
    </xf>
    <xf numFmtId="4" fontId="3" fillId="34" borderId="10" xfId="0" applyNumberFormat="1" applyFont="1" applyFill="1" applyBorder="1" applyAlignment="1" applyProtection="1">
      <alignment/>
      <protection locked="0"/>
    </xf>
    <xf numFmtId="0" fontId="4" fillId="36" borderId="38" xfId="0" applyFont="1" applyFill="1" applyBorder="1" applyAlignment="1">
      <alignment/>
    </xf>
    <xf numFmtId="0" fontId="4" fillId="36" borderId="16" xfId="68" applyFont="1" applyFill="1" applyBorder="1">
      <alignment/>
      <protection/>
    </xf>
    <xf numFmtId="182" fontId="4" fillId="36" borderId="17" xfId="68" applyNumberFormat="1" applyFont="1" applyFill="1" applyBorder="1" applyProtection="1">
      <alignment/>
      <protection/>
    </xf>
    <xf numFmtId="2" fontId="3" fillId="36" borderId="17" xfId="68" applyNumberFormat="1" applyFont="1" applyFill="1" applyBorder="1" applyProtection="1">
      <alignment/>
      <protection/>
    </xf>
    <xf numFmtId="182" fontId="3" fillId="36" borderId="17" xfId="68" applyNumberFormat="1" applyFont="1" applyFill="1" applyBorder="1" applyProtection="1">
      <alignment/>
      <protection/>
    </xf>
    <xf numFmtId="14" fontId="4" fillId="36" borderId="17" xfId="68" applyNumberFormat="1" applyFont="1" applyFill="1" applyBorder="1">
      <alignment/>
      <protection/>
    </xf>
    <xf numFmtId="182" fontId="3" fillId="36" borderId="35" xfId="68" applyNumberFormat="1" applyFont="1" applyFill="1" applyBorder="1" applyProtection="1">
      <alignment/>
      <protection/>
    </xf>
    <xf numFmtId="0" fontId="3" fillId="34" borderId="39" xfId="68" applyFont="1" applyFill="1" applyBorder="1" applyProtection="1">
      <alignment/>
      <protection locked="0"/>
    </xf>
    <xf numFmtId="0" fontId="3" fillId="34" borderId="40" xfId="68" applyFont="1" applyFill="1" applyBorder="1" applyProtection="1">
      <alignment/>
      <protection locked="0"/>
    </xf>
    <xf numFmtId="196" fontId="3" fillId="34" borderId="40" xfId="68" applyNumberFormat="1" applyFont="1" applyFill="1" applyBorder="1" applyProtection="1">
      <alignment/>
      <protection locked="0"/>
    </xf>
    <xf numFmtId="195" fontId="3" fillId="34" borderId="40" xfId="0" applyNumberFormat="1" applyFont="1" applyFill="1" applyBorder="1" applyAlignment="1" applyProtection="1">
      <alignment/>
      <protection locked="0"/>
    </xf>
    <xf numFmtId="4" fontId="3" fillId="34" borderId="40" xfId="0" applyNumberFormat="1" applyFont="1" applyFill="1" applyBorder="1" applyAlignment="1" applyProtection="1">
      <alignment/>
      <protection locked="0"/>
    </xf>
    <xf numFmtId="3" fontId="3" fillId="34" borderId="41" xfId="68" applyNumberFormat="1" applyFont="1" applyFill="1" applyBorder="1" applyProtection="1">
      <alignment/>
      <protection locked="0"/>
    </xf>
    <xf numFmtId="0" fontId="4" fillId="36" borderId="42" xfId="68" applyFont="1" applyFill="1" applyBorder="1">
      <alignment/>
      <protection/>
    </xf>
    <xf numFmtId="0" fontId="4" fillId="36" borderId="43" xfId="68" applyFont="1" applyFill="1" applyBorder="1">
      <alignment/>
      <protection/>
    </xf>
    <xf numFmtId="0" fontId="4" fillId="36" borderId="43" xfId="68" applyFont="1" applyFill="1" applyBorder="1" applyAlignment="1">
      <alignment horizontal="right"/>
      <protection/>
    </xf>
    <xf numFmtId="2" fontId="4" fillId="35" borderId="44" xfId="68" applyNumberFormat="1" applyFont="1" applyFill="1" applyBorder="1" applyAlignment="1">
      <alignment horizontal="right"/>
      <protection/>
    </xf>
    <xf numFmtId="3" fontId="4" fillId="35" borderId="18" xfId="68" applyNumberFormat="1" applyFont="1" applyFill="1" applyBorder="1">
      <alignment/>
      <protection/>
    </xf>
    <xf numFmtId="0" fontId="0" fillId="37" borderId="45" xfId="0" applyFill="1" applyBorder="1" applyAlignment="1">
      <alignment/>
    </xf>
    <xf numFmtId="0" fontId="0" fillId="37" borderId="46" xfId="0" applyFill="1" applyBorder="1" applyAlignment="1">
      <alignment/>
    </xf>
    <xf numFmtId="0" fontId="0" fillId="37" borderId="47" xfId="0" applyFill="1" applyBorder="1" applyAlignment="1">
      <alignment/>
    </xf>
    <xf numFmtId="2" fontId="3" fillId="35" borderId="48" xfId="0" applyNumberFormat="1" applyFont="1" applyFill="1" applyBorder="1" applyAlignment="1" applyProtection="1">
      <alignment/>
      <protection/>
    </xf>
    <xf numFmtId="0" fontId="3" fillId="34" borderId="49" xfId="0" applyFont="1" applyFill="1" applyBorder="1" applyAlignment="1" applyProtection="1">
      <alignment/>
      <protection locked="0"/>
    </xf>
    <xf numFmtId="14" fontId="4" fillId="36" borderId="42" xfId="0" applyNumberFormat="1" applyFont="1" applyFill="1" applyBorder="1" applyAlignment="1">
      <alignment/>
    </xf>
    <xf numFmtId="14" fontId="4" fillId="36" borderId="43" xfId="0" applyNumberFormat="1" applyFont="1" applyFill="1" applyBorder="1" applyAlignment="1">
      <alignment/>
    </xf>
    <xf numFmtId="2" fontId="4" fillId="36" borderId="43" xfId="0" applyNumberFormat="1" applyFont="1" applyFill="1" applyBorder="1" applyAlignment="1">
      <alignment/>
    </xf>
    <xf numFmtId="0" fontId="4" fillId="35" borderId="42" xfId="0" applyFont="1" applyFill="1" applyBorder="1" applyAlignment="1">
      <alignment horizontal="right"/>
    </xf>
    <xf numFmtId="2" fontId="4" fillId="35" borderId="43" xfId="0" applyNumberFormat="1" applyFont="1" applyFill="1" applyBorder="1" applyAlignment="1">
      <alignment/>
    </xf>
    <xf numFmtId="2" fontId="4" fillId="35" borderId="18" xfId="46" applyNumberFormat="1" applyFont="1" applyFill="1" applyBorder="1" applyAlignment="1">
      <alignment/>
    </xf>
    <xf numFmtId="2" fontId="3" fillId="14" borderId="50" xfId="68" applyNumberFormat="1" applyFont="1" applyFill="1" applyBorder="1" applyProtection="1">
      <alignment/>
      <protection locked="0"/>
    </xf>
    <xf numFmtId="0" fontId="3" fillId="35" borderId="51" xfId="68" applyFont="1" applyFill="1" applyBorder="1" applyProtection="1">
      <alignment/>
      <protection/>
    </xf>
    <xf numFmtId="0" fontId="3" fillId="35" borderId="52" xfId="68" applyFont="1" applyFill="1" applyBorder="1" applyProtection="1">
      <alignment/>
      <protection/>
    </xf>
    <xf numFmtId="0" fontId="3" fillId="35" borderId="53" xfId="68" applyFont="1" applyFill="1" applyBorder="1" applyProtection="1">
      <alignment/>
      <protection/>
    </xf>
    <xf numFmtId="0" fontId="1" fillId="35" borderId="0" xfId="0" applyFont="1" applyFill="1" applyAlignment="1" applyProtection="1">
      <alignment/>
      <protection/>
    </xf>
    <xf numFmtId="0" fontId="7" fillId="35" borderId="0" xfId="0" applyFont="1" applyFill="1" applyAlignment="1" applyProtection="1">
      <alignment/>
      <protection/>
    </xf>
    <xf numFmtId="0" fontId="0" fillId="35" borderId="0" xfId="0" applyFill="1" applyAlignment="1" applyProtection="1">
      <alignment/>
      <protection/>
    </xf>
    <xf numFmtId="0" fontId="15" fillId="35" borderId="0" xfId="0" applyFont="1" applyFill="1" applyAlignment="1" applyProtection="1">
      <alignment/>
      <protection/>
    </xf>
    <xf numFmtId="0" fontId="11" fillId="35" borderId="0" xfId="0" applyFont="1" applyFill="1" applyAlignment="1" applyProtection="1">
      <alignment/>
      <protection/>
    </xf>
    <xf numFmtId="0" fontId="10" fillId="38" borderId="0" xfId="0" applyFont="1" applyFill="1" applyAlignment="1" applyProtection="1">
      <alignment/>
      <protection/>
    </xf>
    <xf numFmtId="0" fontId="10" fillId="35" borderId="0" xfId="0" applyFont="1" applyFill="1" applyAlignment="1" applyProtection="1">
      <alignment/>
      <protection/>
    </xf>
    <xf numFmtId="0" fontId="3" fillId="35" borderId="0" xfId="0" applyFont="1" applyFill="1" applyAlignment="1" applyProtection="1">
      <alignment horizontal="right"/>
      <protection/>
    </xf>
    <xf numFmtId="0" fontId="3" fillId="35" borderId="0" xfId="0" applyFont="1" applyFill="1" applyAlignment="1" applyProtection="1">
      <alignment/>
      <protection/>
    </xf>
    <xf numFmtId="181" fontId="3" fillId="35" borderId="0" xfId="0" applyNumberFormat="1" applyFont="1" applyFill="1" applyAlignment="1" applyProtection="1">
      <alignment horizontal="right"/>
      <protection/>
    </xf>
    <xf numFmtId="0" fontId="3" fillId="35" borderId="0" xfId="0" applyFont="1" applyFill="1" applyAlignment="1" applyProtection="1">
      <alignment horizontal="left"/>
      <protection/>
    </xf>
    <xf numFmtId="0" fontId="14" fillId="35" borderId="0" xfId="0" applyFont="1" applyFill="1" applyAlignment="1" applyProtection="1">
      <alignment/>
      <protection/>
    </xf>
    <xf numFmtId="2" fontId="11" fillId="35" borderId="0" xfId="0" applyNumberFormat="1" applyFont="1" applyFill="1" applyAlignment="1" applyProtection="1">
      <alignment/>
      <protection/>
    </xf>
    <xf numFmtId="2" fontId="0" fillId="35" borderId="0" xfId="0" applyNumberFormat="1" applyFill="1" applyAlignment="1" applyProtection="1">
      <alignment/>
      <protection/>
    </xf>
    <xf numFmtId="14" fontId="0" fillId="35" borderId="0" xfId="0" applyNumberFormat="1" applyFill="1" applyAlignment="1" applyProtection="1">
      <alignment/>
      <protection/>
    </xf>
    <xf numFmtId="0" fontId="18" fillId="35" borderId="0" xfId="0" applyFont="1" applyFill="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2" fontId="3" fillId="35" borderId="0" xfId="0" applyNumberFormat="1" applyFont="1" applyFill="1" applyAlignment="1" applyProtection="1">
      <alignment/>
      <protection/>
    </xf>
    <xf numFmtId="14" fontId="3" fillId="35" borderId="0" xfId="0" applyNumberFormat="1" applyFont="1" applyFill="1" applyAlignment="1" applyProtection="1">
      <alignment/>
      <protection/>
    </xf>
    <xf numFmtId="14" fontId="4" fillId="35" borderId="0" xfId="0" applyNumberFormat="1" applyFont="1" applyFill="1" applyBorder="1" applyAlignment="1" applyProtection="1">
      <alignment/>
      <protection/>
    </xf>
    <xf numFmtId="2" fontId="4" fillId="35" borderId="0" xfId="0" applyNumberFormat="1" applyFont="1" applyFill="1" applyBorder="1" applyAlignment="1" applyProtection="1">
      <alignment/>
      <protection/>
    </xf>
    <xf numFmtId="0" fontId="3" fillId="35" borderId="0" xfId="0" applyFont="1" applyFill="1" applyBorder="1" applyAlignment="1" applyProtection="1">
      <alignment/>
      <protection/>
    </xf>
    <xf numFmtId="0" fontId="4" fillId="35" borderId="54" xfId="0" applyFont="1" applyFill="1" applyBorder="1" applyAlignment="1" applyProtection="1">
      <alignment/>
      <protection/>
    </xf>
    <xf numFmtId="0" fontId="4" fillId="35" borderId="48" xfId="0" applyFont="1" applyFill="1" applyBorder="1" applyAlignment="1" applyProtection="1">
      <alignment wrapText="1"/>
      <protection/>
    </xf>
    <xf numFmtId="0" fontId="4" fillId="35" borderId="48" xfId="0" applyFont="1" applyFill="1" applyBorder="1" applyAlignment="1" applyProtection="1">
      <alignment/>
      <protection/>
    </xf>
    <xf numFmtId="2" fontId="4" fillId="35" borderId="48" xfId="0" applyNumberFormat="1" applyFont="1" applyFill="1" applyBorder="1" applyAlignment="1" applyProtection="1">
      <alignment wrapText="1"/>
      <protection/>
    </xf>
    <xf numFmtId="14" fontId="4" fillId="35" borderId="48" xfId="0" applyNumberFormat="1" applyFont="1" applyFill="1" applyBorder="1" applyAlignment="1" applyProtection="1">
      <alignment wrapText="1"/>
      <protection/>
    </xf>
    <xf numFmtId="2" fontId="4" fillId="35" borderId="48" xfId="68" applyNumberFormat="1" applyFont="1" applyFill="1" applyBorder="1" applyAlignment="1" applyProtection="1">
      <alignment wrapText="1"/>
      <protection/>
    </xf>
    <xf numFmtId="0" fontId="4" fillId="35" borderId="55" xfId="0" applyFont="1" applyFill="1" applyBorder="1" applyAlignment="1" applyProtection="1">
      <alignment wrapText="1"/>
      <protection/>
    </xf>
    <xf numFmtId="0" fontId="4" fillId="35" borderId="47" xfId="68" applyFont="1" applyFill="1" applyBorder="1" applyProtection="1">
      <alignment/>
      <protection/>
    </xf>
    <xf numFmtId="0" fontId="4" fillId="35" borderId="23" xfId="0" applyFont="1" applyFill="1" applyBorder="1" applyAlignment="1" applyProtection="1">
      <alignment/>
      <protection/>
    </xf>
    <xf numFmtId="0" fontId="3" fillId="35" borderId="24" xfId="0" applyFont="1" applyFill="1" applyBorder="1" applyAlignment="1" applyProtection="1">
      <alignment/>
      <protection/>
    </xf>
    <xf numFmtId="0" fontId="4" fillId="35" borderId="24" xfId="0" applyFont="1" applyFill="1" applyBorder="1" applyAlignment="1" applyProtection="1">
      <alignment/>
      <protection/>
    </xf>
    <xf numFmtId="0" fontId="4" fillId="35" borderId="16" xfId="0" applyFont="1" applyFill="1" applyBorder="1" applyAlignment="1" applyProtection="1">
      <alignment/>
      <protection/>
    </xf>
    <xf numFmtId="0" fontId="3" fillId="35" borderId="17" xfId="0" applyFont="1" applyFill="1" applyBorder="1" applyAlignment="1" applyProtection="1">
      <alignment/>
      <protection/>
    </xf>
    <xf numFmtId="0" fontId="4" fillId="35" borderId="17" xfId="0" applyFont="1" applyFill="1" applyBorder="1" applyAlignment="1" applyProtection="1">
      <alignment/>
      <protection/>
    </xf>
    <xf numFmtId="3" fontId="3" fillId="35" borderId="33" xfId="0" applyNumberFormat="1" applyFont="1" applyFill="1" applyBorder="1" applyAlignment="1" applyProtection="1">
      <alignment/>
      <protection/>
    </xf>
    <xf numFmtId="3" fontId="3" fillId="35" borderId="35" xfId="0" applyNumberFormat="1" applyFont="1" applyFill="1" applyBorder="1" applyAlignment="1" applyProtection="1">
      <alignment/>
      <protection/>
    </xf>
    <xf numFmtId="0" fontId="4" fillId="35" borderId="56" xfId="0" applyFont="1" applyFill="1" applyBorder="1" applyAlignment="1" applyProtection="1">
      <alignment/>
      <protection/>
    </xf>
    <xf numFmtId="0" fontId="3" fillId="35" borderId="37" xfId="0" applyFont="1" applyFill="1" applyBorder="1" applyAlignment="1" applyProtection="1">
      <alignment/>
      <protection/>
    </xf>
    <xf numFmtId="0" fontId="4" fillId="35" borderId="37" xfId="0" applyFont="1" applyFill="1" applyBorder="1" applyAlignment="1" applyProtection="1">
      <alignment/>
      <protection/>
    </xf>
    <xf numFmtId="189" fontId="4" fillId="35" borderId="37" xfId="46" applyNumberFormat="1" applyFont="1" applyFill="1" applyBorder="1" applyAlignment="1" applyProtection="1">
      <alignment/>
      <protection/>
    </xf>
    <xf numFmtId="189" fontId="4" fillId="35" borderId="57" xfId="46" applyNumberFormat="1" applyFont="1" applyFill="1" applyBorder="1" applyAlignment="1" applyProtection="1">
      <alignment/>
      <protection/>
    </xf>
    <xf numFmtId="2" fontId="4" fillId="35" borderId="57" xfId="46" applyNumberFormat="1" applyFont="1" applyFill="1" applyBorder="1" applyAlignment="1" applyProtection="1">
      <alignment/>
      <protection/>
    </xf>
    <xf numFmtId="0" fontId="4" fillId="35" borderId="0" xfId="68" applyFont="1" applyFill="1" applyBorder="1" applyProtection="1">
      <alignment/>
      <protection/>
    </xf>
    <xf numFmtId="0" fontId="3" fillId="35" borderId="0" xfId="68" applyFont="1" applyFill="1" applyBorder="1" applyProtection="1">
      <alignment/>
      <protection/>
    </xf>
    <xf numFmtId="0" fontId="9" fillId="35" borderId="0" xfId="0" applyFont="1" applyFill="1" applyAlignment="1" applyProtection="1">
      <alignment/>
      <protection/>
    </xf>
    <xf numFmtId="0" fontId="3" fillId="34" borderId="10" xfId="0" applyFont="1" applyFill="1" applyBorder="1" applyAlignment="1" applyProtection="1">
      <alignment/>
      <protection locked="0"/>
    </xf>
    <xf numFmtId="3" fontId="3" fillId="34" borderId="10" xfId="0" applyNumberFormat="1" applyFont="1" applyFill="1" applyBorder="1" applyAlignment="1" applyProtection="1">
      <alignment/>
      <protection locked="0"/>
    </xf>
    <xf numFmtId="0" fontId="3" fillId="34" borderId="40" xfId="0" applyFont="1" applyFill="1" applyBorder="1" applyAlignment="1" applyProtection="1">
      <alignment/>
      <protection locked="0"/>
    </xf>
    <xf numFmtId="2" fontId="3" fillId="35" borderId="36" xfId="0" applyNumberFormat="1" applyFont="1" applyFill="1" applyBorder="1" applyAlignment="1" applyProtection="1">
      <alignment/>
      <protection/>
    </xf>
    <xf numFmtId="195" fontId="3" fillId="34" borderId="10" xfId="0" applyNumberFormat="1" applyFont="1" applyFill="1" applyBorder="1" applyAlignment="1" applyProtection="1">
      <alignment/>
      <protection locked="0"/>
    </xf>
    <xf numFmtId="196" fontId="3" fillId="34" borderId="10" xfId="0" applyNumberFormat="1" applyFont="1" applyFill="1" applyBorder="1" applyAlignment="1" applyProtection="1">
      <alignment/>
      <protection locked="0"/>
    </xf>
    <xf numFmtId="4" fontId="3" fillId="34" borderId="10" xfId="0" applyNumberFormat="1" applyFont="1" applyFill="1" applyBorder="1" applyAlignment="1" applyProtection="1">
      <alignment/>
      <protection locked="0"/>
    </xf>
    <xf numFmtId="187" fontId="3" fillId="34" borderId="10" xfId="0" applyNumberFormat="1" applyFont="1" applyFill="1" applyBorder="1" applyAlignment="1" applyProtection="1">
      <alignment/>
      <protection locked="0"/>
    </xf>
    <xf numFmtId="3" fontId="3" fillId="34" borderId="10" xfId="0" applyNumberFormat="1" applyFont="1" applyFill="1" applyBorder="1" applyAlignment="1">
      <alignment/>
    </xf>
    <xf numFmtId="3" fontId="64" fillId="34" borderId="10" xfId="0" applyNumberFormat="1" applyFont="1" applyFill="1" applyBorder="1" applyAlignment="1">
      <alignment/>
    </xf>
    <xf numFmtId="187" fontId="3" fillId="34" borderId="40" xfId="0" applyNumberFormat="1" applyFont="1" applyFill="1" applyBorder="1" applyAlignment="1" applyProtection="1">
      <alignment/>
      <protection locked="0"/>
    </xf>
    <xf numFmtId="3" fontId="3" fillId="34" borderId="40" xfId="0" applyNumberFormat="1" applyFont="1" applyFill="1" applyBorder="1" applyAlignment="1">
      <alignment/>
    </xf>
    <xf numFmtId="0" fontId="3" fillId="34" borderId="58" xfId="68" applyFont="1" applyFill="1" applyBorder="1" applyProtection="1">
      <alignment/>
      <protection locked="0"/>
    </xf>
    <xf numFmtId="3" fontId="3" fillId="34" borderId="10" xfId="0" applyNumberFormat="1" applyFont="1" applyFill="1" applyBorder="1" applyAlignment="1" applyProtection="1">
      <alignment/>
      <protection locked="0"/>
    </xf>
    <xf numFmtId="189" fontId="3" fillId="34" borderId="10" xfId="64" applyNumberFormat="1" applyFont="1" applyFill="1" applyBorder="1" applyAlignment="1" applyProtection="1">
      <alignment/>
      <protection locked="0"/>
    </xf>
    <xf numFmtId="2" fontId="3" fillId="35" borderId="36" xfId="0" applyNumberFormat="1" applyFont="1" applyFill="1" applyBorder="1" applyAlignment="1" applyProtection="1">
      <alignment/>
      <protection/>
    </xf>
    <xf numFmtId="182" fontId="3" fillId="34" borderId="10" xfId="0" applyNumberFormat="1" applyFont="1" applyFill="1" applyBorder="1" applyAlignment="1" applyProtection="1">
      <alignment/>
      <protection locked="0"/>
    </xf>
    <xf numFmtId="189" fontId="3" fillId="34" borderId="40" xfId="64" applyNumberFormat="1" applyFont="1" applyFill="1" applyBorder="1" applyAlignment="1" applyProtection="1">
      <alignment/>
      <protection locked="0"/>
    </xf>
    <xf numFmtId="14" fontId="3" fillId="34" borderId="10" xfId="0" applyNumberFormat="1" applyFont="1" applyFill="1" applyBorder="1" applyAlignment="1" applyProtection="1">
      <alignment/>
      <protection locked="0"/>
    </xf>
    <xf numFmtId="3" fontId="3" fillId="34" borderId="40" xfId="0" applyNumberFormat="1" applyFont="1" applyFill="1" applyBorder="1" applyAlignment="1" applyProtection="1">
      <alignment/>
      <protection locked="0"/>
    </xf>
    <xf numFmtId="0" fontId="3" fillId="34" borderId="10" xfId="0" applyFont="1" applyFill="1" applyBorder="1" applyAlignment="1" applyProtection="1">
      <alignment/>
      <protection locked="0"/>
    </xf>
    <xf numFmtId="0" fontId="3" fillId="34" borderId="27" xfId="0" applyFont="1" applyFill="1" applyBorder="1" applyAlignment="1" applyProtection="1">
      <alignment/>
      <protection locked="0"/>
    </xf>
    <xf numFmtId="0" fontId="3" fillId="34" borderId="26" xfId="0" applyFont="1" applyFill="1" applyBorder="1" applyAlignment="1" applyProtection="1">
      <alignment/>
      <protection locked="0"/>
    </xf>
    <xf numFmtId="0" fontId="3" fillId="34" borderId="40" xfId="0" applyFont="1" applyFill="1" applyBorder="1" applyAlignment="1" applyProtection="1">
      <alignment/>
      <protection locked="0"/>
    </xf>
    <xf numFmtId="0" fontId="3" fillId="34" borderId="59" xfId="0" applyFont="1" applyFill="1" applyBorder="1" applyAlignment="1" applyProtection="1">
      <alignment/>
      <protection locked="0"/>
    </xf>
    <xf numFmtId="195" fontId="3" fillId="34" borderId="10" xfId="0" applyNumberFormat="1" applyFont="1" applyFill="1" applyBorder="1" applyAlignment="1" applyProtection="1">
      <alignment/>
      <protection locked="0"/>
    </xf>
    <xf numFmtId="196" fontId="3" fillId="34" borderId="10" xfId="0" applyNumberFormat="1" applyFont="1" applyFill="1" applyBorder="1" applyAlignment="1" applyProtection="1">
      <alignment/>
      <protection locked="0"/>
    </xf>
    <xf numFmtId="4" fontId="3" fillId="34" borderId="10" xfId="0" applyNumberFormat="1" applyFont="1" applyFill="1" applyBorder="1" applyAlignment="1" applyProtection="1">
      <alignment/>
      <protection locked="0"/>
    </xf>
    <xf numFmtId="0" fontId="3" fillId="34" borderId="60" xfId="0" applyFont="1" applyFill="1" applyBorder="1" applyAlignment="1" applyProtection="1">
      <alignment/>
      <protection locked="0"/>
    </xf>
    <xf numFmtId="195" fontId="3" fillId="34" borderId="40" xfId="0" applyNumberFormat="1" applyFont="1" applyFill="1" applyBorder="1" applyAlignment="1" applyProtection="1">
      <alignment/>
      <protection locked="0"/>
    </xf>
    <xf numFmtId="4" fontId="3" fillId="34" borderId="40" xfId="0" applyNumberFormat="1" applyFont="1" applyFill="1" applyBorder="1" applyAlignment="1" applyProtection="1">
      <alignment/>
      <protection locked="0"/>
    </xf>
    <xf numFmtId="196" fontId="3" fillId="34" borderId="40" xfId="0" applyNumberFormat="1" applyFont="1" applyFill="1" applyBorder="1" applyAlignment="1" applyProtection="1">
      <alignment/>
      <protection locked="0"/>
    </xf>
    <xf numFmtId="187" fontId="3" fillId="34" borderId="10" xfId="0" applyNumberFormat="1" applyFont="1" applyFill="1" applyBorder="1" applyAlignment="1" applyProtection="1">
      <alignment/>
      <protection locked="0"/>
    </xf>
    <xf numFmtId="3" fontId="3" fillId="34" borderId="10" xfId="0" applyNumberFormat="1" applyFont="1" applyFill="1" applyBorder="1" applyAlignment="1">
      <alignment/>
    </xf>
    <xf numFmtId="187" fontId="3" fillId="34" borderId="40" xfId="0" applyNumberFormat="1" applyFont="1" applyFill="1" applyBorder="1" applyAlignment="1" applyProtection="1">
      <alignment/>
      <protection locked="0"/>
    </xf>
    <xf numFmtId="3" fontId="3" fillId="34" borderId="40" xfId="0" applyNumberFormat="1" applyFont="1" applyFill="1" applyBorder="1" applyAlignment="1">
      <alignment/>
    </xf>
    <xf numFmtId="0" fontId="3" fillId="34" borderId="39" xfId="0" applyFont="1" applyFill="1" applyBorder="1" applyAlignment="1" applyProtection="1">
      <alignment/>
      <protection locked="0"/>
    </xf>
    <xf numFmtId="3" fontId="3" fillId="34" borderId="10" xfId="0" applyNumberFormat="1" applyFont="1" applyFill="1" applyBorder="1" applyAlignment="1" applyProtection="1">
      <alignment/>
      <protection locked="0"/>
    </xf>
    <xf numFmtId="189" fontId="3" fillId="34" borderId="10" xfId="64" applyNumberFormat="1" applyFont="1" applyFill="1" applyBorder="1" applyAlignment="1" applyProtection="1">
      <alignment/>
      <protection locked="0"/>
    </xf>
    <xf numFmtId="187" fontId="3" fillId="36" borderId="25" xfId="68" applyNumberFormat="1" applyFont="1" applyFill="1" applyBorder="1" applyProtection="1">
      <alignment/>
      <protection/>
    </xf>
    <xf numFmtId="187" fontId="3" fillId="36" borderId="0" xfId="68" applyNumberFormat="1" applyFont="1" applyFill="1" applyBorder="1" applyProtection="1">
      <alignment/>
      <protection/>
    </xf>
    <xf numFmtId="3" fontId="3" fillId="36" borderId="0" xfId="68" applyNumberFormat="1" applyFont="1" applyFill="1" applyBorder="1" applyProtection="1">
      <alignment/>
      <protection/>
    </xf>
    <xf numFmtId="182" fontId="3" fillId="36" borderId="0" xfId="68" applyNumberFormat="1" applyFont="1" applyFill="1" applyBorder="1" applyProtection="1">
      <alignment/>
      <protection/>
    </xf>
    <xf numFmtId="182" fontId="3" fillId="36" borderId="34" xfId="68" applyNumberFormat="1" applyFont="1" applyFill="1" applyBorder="1" applyProtection="1">
      <alignment/>
      <protection/>
    </xf>
    <xf numFmtId="2" fontId="3" fillId="36" borderId="0" xfId="68" applyNumberFormat="1" applyFont="1" applyFill="1" applyBorder="1" applyProtection="1">
      <alignment/>
      <protection/>
    </xf>
    <xf numFmtId="14" fontId="3" fillId="36" borderId="0" xfId="68" applyNumberFormat="1" applyFont="1" applyFill="1" applyBorder="1" applyProtection="1">
      <alignment/>
      <protection/>
    </xf>
    <xf numFmtId="189" fontId="3" fillId="34" borderId="40" xfId="64" applyNumberFormat="1" applyFont="1" applyFill="1" applyBorder="1" applyAlignment="1" applyProtection="1">
      <alignment/>
      <protection locked="0"/>
    </xf>
    <xf numFmtId="14" fontId="3" fillId="34" borderId="10" xfId="0" applyNumberFormat="1" applyFont="1" applyFill="1" applyBorder="1" applyAlignment="1" applyProtection="1">
      <alignment/>
      <protection locked="0"/>
    </xf>
    <xf numFmtId="3" fontId="3" fillId="34" borderId="40" xfId="0" applyNumberFormat="1" applyFont="1" applyFill="1" applyBorder="1" applyAlignment="1" applyProtection="1">
      <alignment/>
      <protection locked="0"/>
    </xf>
    <xf numFmtId="0" fontId="3" fillId="34" borderId="10" xfId="0" applyFont="1" applyFill="1" applyBorder="1" applyAlignment="1" applyProtection="1">
      <alignment/>
      <protection locked="0"/>
    </xf>
    <xf numFmtId="0" fontId="3" fillId="34" borderId="26" xfId="68" applyFont="1" applyFill="1" applyBorder="1" applyProtection="1">
      <alignment/>
      <protection locked="0"/>
    </xf>
    <xf numFmtId="49" fontId="3" fillId="34" borderId="10" xfId="68" applyNumberFormat="1" applyFont="1" applyFill="1" applyBorder="1" applyProtection="1">
      <alignment/>
      <protection locked="0"/>
    </xf>
    <xf numFmtId="0" fontId="3" fillId="34" borderId="27" xfId="68" applyFont="1" applyFill="1" applyBorder="1" applyProtection="1">
      <alignment/>
      <protection locked="0"/>
    </xf>
    <xf numFmtId="0" fontId="3" fillId="34" borderId="60" xfId="68" applyFont="1" applyFill="1" applyBorder="1" applyProtection="1">
      <alignment/>
      <protection locked="0"/>
    </xf>
    <xf numFmtId="49" fontId="3" fillId="34" borderId="59" xfId="68" applyNumberFormat="1" applyFont="1" applyFill="1" applyBorder="1" applyProtection="1">
      <alignment/>
      <protection locked="0"/>
    </xf>
    <xf numFmtId="0" fontId="3" fillId="34" borderId="40" xfId="0" applyFont="1" applyFill="1" applyBorder="1" applyAlignment="1" applyProtection="1">
      <alignment/>
      <protection locked="0"/>
    </xf>
    <xf numFmtId="49" fontId="3" fillId="34" borderId="30" xfId="68" applyNumberFormat="1" applyFont="1" applyFill="1" applyBorder="1" applyProtection="1">
      <alignment/>
      <protection locked="0"/>
    </xf>
    <xf numFmtId="49" fontId="3" fillId="34" borderId="61" xfId="68" applyNumberFormat="1" applyFont="1" applyFill="1" applyBorder="1" applyProtection="1">
      <alignment/>
      <protection locked="0"/>
    </xf>
    <xf numFmtId="0" fontId="3" fillId="34" borderId="39" xfId="68" applyFont="1" applyFill="1" applyBorder="1" applyProtection="1">
      <alignment/>
      <protection locked="0"/>
    </xf>
    <xf numFmtId="0" fontId="3" fillId="34" borderId="30" xfId="0" applyFont="1" applyFill="1" applyBorder="1" applyAlignment="1" applyProtection="1">
      <alignment/>
      <protection locked="0"/>
    </xf>
    <xf numFmtId="49" fontId="3" fillId="34" borderId="40" xfId="68" applyNumberFormat="1" applyFont="1" applyFill="1" applyBorder="1" applyProtection="1">
      <alignment/>
      <protection locked="0"/>
    </xf>
    <xf numFmtId="49" fontId="3" fillId="34" borderId="41" xfId="68" applyNumberFormat="1" applyFont="1" applyFill="1" applyBorder="1" applyProtection="1">
      <alignment/>
      <protection locked="0"/>
    </xf>
    <xf numFmtId="2" fontId="0" fillId="34" borderId="0" xfId="0" applyNumberFormat="1" applyFill="1" applyAlignment="1" applyProtection="1">
      <alignment/>
      <protection locked="0"/>
    </xf>
    <xf numFmtId="0" fontId="3" fillId="34" borderId="10" xfId="0" applyFont="1" applyFill="1" applyBorder="1" applyAlignment="1" applyProtection="1">
      <alignment/>
      <protection locked="0"/>
    </xf>
    <xf numFmtId="187" fontId="3" fillId="34" borderId="10" xfId="0" applyNumberFormat="1" applyFont="1" applyFill="1" applyBorder="1" applyAlignment="1" applyProtection="1">
      <alignment/>
      <protection locked="0"/>
    </xf>
    <xf numFmtId="3" fontId="3" fillId="34" borderId="10" xfId="0" applyNumberFormat="1" applyFont="1" applyFill="1" applyBorder="1" applyAlignment="1">
      <alignment/>
    </xf>
    <xf numFmtId="3" fontId="3" fillId="34" borderId="10" xfId="0" applyNumberFormat="1" applyFont="1" applyFill="1" applyBorder="1" applyAlignment="1" applyProtection="1">
      <alignment/>
      <protection locked="0"/>
    </xf>
    <xf numFmtId="0" fontId="3" fillId="34" borderId="62" xfId="0" applyFont="1" applyFill="1" applyBorder="1" applyAlignment="1" applyProtection="1">
      <alignment/>
      <protection locked="0"/>
    </xf>
    <xf numFmtId="0" fontId="3" fillId="34" borderId="63" xfId="0" applyFont="1" applyFill="1" applyBorder="1" applyAlignment="1" applyProtection="1">
      <alignment/>
      <protection locked="0"/>
    </xf>
    <xf numFmtId="0" fontId="0" fillId="34" borderId="0" xfId="0" applyFont="1" applyFill="1" applyAlignment="1" applyProtection="1">
      <alignment/>
      <protection locked="0"/>
    </xf>
    <xf numFmtId="0" fontId="16" fillId="0" borderId="0" xfId="0" applyFont="1" applyAlignment="1">
      <alignment vertical="top" wrapText="1"/>
    </xf>
  </cellXfs>
  <cellStyles count="6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3" xfId="51"/>
    <cellStyle name="Komma 2 3" xfId="52"/>
    <cellStyle name="Komma 2 3 2" xfId="53"/>
    <cellStyle name="Komma 2 3 3" xfId="54"/>
    <cellStyle name="Komma 2 4" xfId="55"/>
    <cellStyle name="Komma 2 5" xfId="56"/>
    <cellStyle name="Komma 3" xfId="57"/>
    <cellStyle name="Komma 3 2" xfId="58"/>
    <cellStyle name="Komma 3 3" xfId="59"/>
    <cellStyle name="Komma 4" xfId="60"/>
    <cellStyle name="Komma 4 2" xfId="61"/>
    <cellStyle name="Komma 4 3" xfId="62"/>
    <cellStyle name="Komma 5" xfId="63"/>
    <cellStyle name="Komma 6" xfId="64"/>
    <cellStyle name="Kontrollér celle" xfId="65"/>
    <cellStyle name="Hyperlink" xfId="66"/>
    <cellStyle name="Neutral" xfId="67"/>
    <cellStyle name="Normal 2" xfId="68"/>
    <cellStyle name="Normal 3" xfId="69"/>
    <cellStyle name="Output" xfId="70"/>
    <cellStyle name="Overskrift 1" xfId="71"/>
    <cellStyle name="Overskrift 2" xfId="72"/>
    <cellStyle name="Overskrift 3" xfId="73"/>
    <cellStyle name="Overskrift 4" xfId="74"/>
    <cellStyle name="Percent" xfId="75"/>
    <cellStyle name="Sammenkædet celle" xfId="76"/>
    <cellStyle name="Titel" xfId="77"/>
    <cellStyle name="Total" xfId="78"/>
    <cellStyle name="Ugyldig"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96"/>
  <sheetViews>
    <sheetView tabSelected="1" view="pageBreakPreview" zoomScale="78" zoomScaleNormal="78" zoomScaleSheetLayoutView="78" zoomScalePageLayoutView="44" workbookViewId="0" topLeftCell="A19">
      <selection activeCell="G44" sqref="G44"/>
    </sheetView>
  </sheetViews>
  <sheetFormatPr defaultColWidth="9.140625" defaultRowHeight="12.75"/>
  <cols>
    <col min="1" max="1" width="5.140625" style="0" customWidth="1"/>
    <col min="2" max="2" width="31.140625" style="0" customWidth="1"/>
    <col min="3" max="3" width="15.140625" style="0" customWidth="1"/>
    <col min="4" max="4" width="21.140625" style="0" customWidth="1"/>
    <col min="5" max="5" width="19.8515625" style="0" customWidth="1"/>
    <col min="6" max="6" width="13.00390625" style="0" customWidth="1"/>
    <col min="7" max="7" width="11.421875" style="0" bestFit="1" customWidth="1"/>
    <col min="8" max="8" width="12.28125" style="0" customWidth="1"/>
    <col min="9" max="9" width="11.00390625" style="109" customWidth="1"/>
    <col min="10" max="10" width="13.421875" style="0" customWidth="1"/>
    <col min="11" max="11" width="12.421875" style="133" customWidth="1"/>
    <col min="12" max="12" width="11.140625" style="133" bestFit="1" customWidth="1"/>
    <col min="13" max="13" width="14.00390625" style="0" bestFit="1" customWidth="1"/>
    <col min="14" max="14" width="14.7109375" style="0" customWidth="1"/>
    <col min="15" max="15" width="12.28125" style="133" customWidth="1"/>
    <col min="16" max="16" width="11.00390625" style="133" customWidth="1"/>
    <col min="17" max="17" width="10.8515625" style="109" bestFit="1" customWidth="1"/>
    <col min="18" max="18" width="15.140625" style="0" customWidth="1"/>
    <col min="19" max="19" width="16.28125" style="0" bestFit="1" customWidth="1"/>
  </cols>
  <sheetData>
    <row r="1" spans="1:19" ht="33.75">
      <c r="A1" s="185"/>
      <c r="B1" s="186" t="s">
        <v>12</v>
      </c>
      <c r="C1" s="185"/>
      <c r="D1" s="187"/>
      <c r="E1" s="188"/>
      <c r="F1" s="187"/>
      <c r="G1" s="187"/>
      <c r="H1" s="189" t="s">
        <v>46</v>
      </c>
      <c r="I1" s="197"/>
      <c r="J1" s="187"/>
      <c r="K1" s="199"/>
      <c r="L1" s="199"/>
      <c r="M1" s="187"/>
      <c r="N1" s="200" t="s">
        <v>32</v>
      </c>
      <c r="O1" s="199"/>
      <c r="P1" s="199"/>
      <c r="Q1" s="198"/>
      <c r="R1" s="19"/>
      <c r="S1" s="19"/>
    </row>
    <row r="2" spans="1:19" ht="18">
      <c r="A2" s="187"/>
      <c r="B2" s="190" t="s">
        <v>79</v>
      </c>
      <c r="C2" s="187"/>
      <c r="D2" s="187"/>
      <c r="E2" s="187"/>
      <c r="F2" s="187"/>
      <c r="G2" s="187"/>
      <c r="H2" s="187"/>
      <c r="I2" s="198"/>
      <c r="J2" s="187"/>
      <c r="K2" s="199"/>
      <c r="L2" s="199"/>
      <c r="M2" s="187"/>
      <c r="N2" s="187"/>
      <c r="O2" s="199"/>
      <c r="P2" s="199"/>
      <c r="Q2" s="198"/>
      <c r="R2" s="19"/>
      <c r="S2" s="19"/>
    </row>
    <row r="3" spans="1:19" ht="26.25">
      <c r="A3" s="187"/>
      <c r="B3" s="186" t="s">
        <v>45</v>
      </c>
      <c r="C3" s="187"/>
      <c r="D3" s="191"/>
      <c r="E3" s="187"/>
      <c r="F3" s="187"/>
      <c r="G3" s="187" t="s">
        <v>75</v>
      </c>
      <c r="H3" s="187"/>
      <c r="I3" s="110" t="s">
        <v>187</v>
      </c>
      <c r="J3" s="84"/>
      <c r="K3" s="134"/>
      <c r="L3" s="119" t="s">
        <v>0</v>
      </c>
      <c r="M3" s="84">
        <v>9</v>
      </c>
      <c r="N3" s="19"/>
      <c r="O3" s="117"/>
      <c r="P3" s="117"/>
      <c r="Q3" s="92"/>
      <c r="R3" s="19"/>
      <c r="S3" s="19"/>
    </row>
    <row r="4" spans="1:19" ht="14.25">
      <c r="A4" s="187"/>
      <c r="B4" s="187"/>
      <c r="C4" s="192"/>
      <c r="D4" s="193"/>
      <c r="E4" s="193"/>
      <c r="F4" s="193"/>
      <c r="G4" s="193"/>
      <c r="H4" s="193"/>
      <c r="I4" s="111"/>
      <c r="J4" s="20"/>
      <c r="K4" s="119"/>
      <c r="L4" s="119" t="s">
        <v>76</v>
      </c>
      <c r="M4" s="302" t="s">
        <v>203</v>
      </c>
      <c r="N4" s="19"/>
      <c r="O4" s="117"/>
      <c r="P4" s="117"/>
      <c r="Q4" s="92"/>
      <c r="R4" s="19"/>
      <c r="S4" s="19"/>
    </row>
    <row r="5" spans="1:19" ht="15">
      <c r="A5" s="187"/>
      <c r="B5" s="187"/>
      <c r="C5" s="194"/>
      <c r="D5" s="195" t="s">
        <v>13</v>
      </c>
      <c r="E5" s="187"/>
      <c r="F5" s="193"/>
      <c r="G5" s="187"/>
      <c r="H5" s="187"/>
      <c r="I5" s="295" t="s">
        <v>188</v>
      </c>
      <c r="J5" s="84"/>
      <c r="K5" s="134"/>
      <c r="L5" s="117"/>
      <c r="M5" s="19"/>
      <c r="N5" s="19"/>
      <c r="O5" s="117"/>
      <c r="P5" s="118"/>
      <c r="Q5" s="93"/>
      <c r="R5" s="19"/>
      <c r="S5" s="19"/>
    </row>
    <row r="6" spans="1:19" ht="23.25">
      <c r="A6" s="193"/>
      <c r="B6" s="196" t="s">
        <v>64</v>
      </c>
      <c r="C6" s="193"/>
      <c r="D6" s="193"/>
      <c r="E6" s="193"/>
      <c r="F6" s="193"/>
      <c r="G6" s="187"/>
      <c r="H6" s="187"/>
      <c r="I6" s="92"/>
      <c r="J6" s="19"/>
      <c r="K6" s="117"/>
      <c r="L6" s="117"/>
      <c r="M6" s="19"/>
      <c r="N6" s="19"/>
      <c r="O6" s="117"/>
      <c r="P6" s="117"/>
      <c r="Q6" s="92"/>
      <c r="R6" s="19"/>
      <c r="S6" s="19"/>
    </row>
    <row r="7" spans="1:19" ht="15.75" thickBot="1">
      <c r="A7" s="201" t="s">
        <v>73</v>
      </c>
      <c r="B7" s="202" t="s">
        <v>9</v>
      </c>
      <c r="C7" s="193"/>
      <c r="D7" s="193"/>
      <c r="E7" s="193"/>
      <c r="F7" s="193"/>
      <c r="G7" s="193"/>
      <c r="H7" s="193"/>
      <c r="I7" s="203"/>
      <c r="J7" s="193"/>
      <c r="K7" s="204"/>
      <c r="L7" s="204"/>
      <c r="M7" s="193"/>
      <c r="N7" s="193"/>
      <c r="O7" s="204"/>
      <c r="P7" s="205"/>
      <c r="Q7" s="206"/>
      <c r="R7" s="207"/>
      <c r="S7" s="187"/>
    </row>
    <row r="8" spans="1:31" ht="66" customHeight="1" thickBot="1">
      <c r="A8" s="208" t="s">
        <v>5</v>
      </c>
      <c r="B8" s="209" t="s">
        <v>31</v>
      </c>
      <c r="C8" s="209" t="s">
        <v>8</v>
      </c>
      <c r="D8" s="209" t="s">
        <v>10</v>
      </c>
      <c r="E8" s="210" t="s">
        <v>1</v>
      </c>
      <c r="F8" s="209" t="s">
        <v>57</v>
      </c>
      <c r="G8" s="209" t="s">
        <v>65</v>
      </c>
      <c r="H8" s="209" t="s">
        <v>66</v>
      </c>
      <c r="I8" s="211" t="s">
        <v>70</v>
      </c>
      <c r="J8" s="209" t="s">
        <v>30</v>
      </c>
      <c r="K8" s="212" t="s">
        <v>6</v>
      </c>
      <c r="L8" s="212" t="s">
        <v>7</v>
      </c>
      <c r="M8" s="209" t="s">
        <v>47</v>
      </c>
      <c r="N8" s="209" t="s">
        <v>42</v>
      </c>
      <c r="O8" s="212" t="s">
        <v>2</v>
      </c>
      <c r="P8" s="212" t="s">
        <v>3</v>
      </c>
      <c r="Q8" s="213" t="s">
        <v>48</v>
      </c>
      <c r="R8" s="214" t="s">
        <v>58</v>
      </c>
      <c r="S8" s="215" t="s">
        <v>41</v>
      </c>
      <c r="T8" s="91"/>
      <c r="U8" s="91"/>
      <c r="V8" s="91"/>
      <c r="W8" s="91"/>
      <c r="X8" s="91"/>
      <c r="Y8" s="91"/>
      <c r="Z8" s="91"/>
      <c r="AA8" s="91"/>
      <c r="AB8" s="91"/>
      <c r="AC8" s="91"/>
      <c r="AD8" s="91"/>
      <c r="AE8" s="91"/>
    </row>
    <row r="9" spans="1:19" ht="15" thickBot="1">
      <c r="A9" s="233">
        <v>1</v>
      </c>
      <c r="B9" s="233" t="s">
        <v>80</v>
      </c>
      <c r="C9" s="233" t="s">
        <v>81</v>
      </c>
      <c r="D9" s="233" t="s">
        <v>81</v>
      </c>
      <c r="E9" s="233" t="s">
        <v>82</v>
      </c>
      <c r="F9" s="240">
        <v>7.8</v>
      </c>
      <c r="G9" s="241"/>
      <c r="H9" s="240">
        <v>65.3</v>
      </c>
      <c r="I9" s="95">
        <f>(F9*1000)/H9</f>
        <v>119.44869831546708</v>
      </c>
      <c r="J9" s="246">
        <v>104333</v>
      </c>
      <c r="K9" s="251" t="s">
        <v>134</v>
      </c>
      <c r="L9" s="251" t="s">
        <v>195</v>
      </c>
      <c r="M9" s="247">
        <v>7950000</v>
      </c>
      <c r="N9" s="247">
        <v>1700000</v>
      </c>
      <c r="O9" s="249" t="s">
        <v>136</v>
      </c>
      <c r="P9" s="249" t="s">
        <v>137</v>
      </c>
      <c r="Q9" s="95">
        <f>(J9+(M9-N9))/(F9*1000)</f>
        <v>814.6580769230769</v>
      </c>
      <c r="R9" s="40" t="s">
        <v>67</v>
      </c>
      <c r="S9" s="170"/>
    </row>
    <row r="10" spans="1:19" ht="15" thickBot="1">
      <c r="A10" s="296">
        <v>2</v>
      </c>
      <c r="B10" s="233" t="s">
        <v>83</v>
      </c>
      <c r="C10" s="233" t="s">
        <v>84</v>
      </c>
      <c r="D10" s="233" t="s">
        <v>84</v>
      </c>
      <c r="E10" s="233" t="s">
        <v>82</v>
      </c>
      <c r="F10" s="238">
        <v>11.211</v>
      </c>
      <c r="G10" s="237"/>
      <c r="H10" s="239">
        <v>122</v>
      </c>
      <c r="I10" s="95">
        <f>(F10*1000)/H10</f>
        <v>91.89344262295081</v>
      </c>
      <c r="J10" s="247">
        <v>745999.5</v>
      </c>
      <c r="K10" s="251" t="s">
        <v>134</v>
      </c>
      <c r="L10" s="251" t="s">
        <v>199</v>
      </c>
      <c r="M10" s="247">
        <v>13300000</v>
      </c>
      <c r="N10" s="247">
        <v>3000000</v>
      </c>
      <c r="O10" s="249" t="s">
        <v>136</v>
      </c>
      <c r="P10" s="249" t="s">
        <v>137</v>
      </c>
      <c r="Q10" s="95">
        <f aca="true" t="shared" si="0" ref="Q10:Q46">(J10+(M10-N10))/(F10*1000)</f>
        <v>985.2822674159307</v>
      </c>
      <c r="R10" s="41" t="s">
        <v>67</v>
      </c>
      <c r="S10" s="171"/>
    </row>
    <row r="11" spans="1:19" ht="15" thickBot="1">
      <c r="A11" s="296">
        <v>3</v>
      </c>
      <c r="B11" s="233" t="s">
        <v>85</v>
      </c>
      <c r="C11" s="233" t="s">
        <v>86</v>
      </c>
      <c r="D11" s="233" t="s">
        <v>86</v>
      </c>
      <c r="E11" s="233" t="s">
        <v>82</v>
      </c>
      <c r="F11" s="238">
        <v>2.261</v>
      </c>
      <c r="G11" s="237"/>
      <c r="H11" s="239">
        <v>25</v>
      </c>
      <c r="I11" s="95">
        <f>(F11*1000)/H11</f>
        <v>90.44</v>
      </c>
      <c r="J11" s="247">
        <v>241732.5</v>
      </c>
      <c r="K11" s="251" t="s">
        <v>134</v>
      </c>
      <c r="L11" s="251" t="s">
        <v>190</v>
      </c>
      <c r="M11" s="247">
        <v>2600000</v>
      </c>
      <c r="N11" s="247">
        <v>0</v>
      </c>
      <c r="O11" s="249" t="s">
        <v>140</v>
      </c>
      <c r="P11" s="249" t="s">
        <v>137</v>
      </c>
      <c r="Q11" s="95">
        <f t="shared" si="0"/>
        <v>1256.8476337903583</v>
      </c>
      <c r="R11" s="41" t="s">
        <v>67</v>
      </c>
      <c r="S11" s="171"/>
    </row>
    <row r="12" spans="1:19" s="2" customFormat="1" ht="15.75" thickBot="1">
      <c r="A12" s="296">
        <v>4</v>
      </c>
      <c r="B12" s="233" t="s">
        <v>87</v>
      </c>
      <c r="C12" s="233" t="s">
        <v>86</v>
      </c>
      <c r="D12" s="233" t="s">
        <v>86</v>
      </c>
      <c r="E12" s="233" t="s">
        <v>82</v>
      </c>
      <c r="F12" s="238">
        <v>1.16</v>
      </c>
      <c r="G12" s="237"/>
      <c r="H12" s="239">
        <v>9.6</v>
      </c>
      <c r="I12" s="95">
        <f>(F12*1000)/H12</f>
        <v>120.83333333333334</v>
      </c>
      <c r="J12" s="247">
        <v>112106.25</v>
      </c>
      <c r="K12" s="251" t="s">
        <v>134</v>
      </c>
      <c r="L12" s="280" t="s">
        <v>190</v>
      </c>
      <c r="M12" s="247">
        <v>1300000</v>
      </c>
      <c r="N12" s="247">
        <v>0</v>
      </c>
      <c r="O12" s="251" t="s">
        <v>140</v>
      </c>
      <c r="P12" s="251" t="s">
        <v>138</v>
      </c>
      <c r="Q12" s="95">
        <f t="shared" si="0"/>
        <v>1217.332974137931</v>
      </c>
      <c r="R12" s="41" t="s">
        <v>67</v>
      </c>
      <c r="S12" s="171"/>
    </row>
    <row r="13" spans="1:19" s="2" customFormat="1" ht="15.75" thickBot="1">
      <c r="A13" s="296">
        <v>5</v>
      </c>
      <c r="B13" s="233" t="s">
        <v>88</v>
      </c>
      <c r="C13" s="233" t="s">
        <v>86</v>
      </c>
      <c r="D13" s="233" t="s">
        <v>86</v>
      </c>
      <c r="E13" s="233" t="s">
        <v>82</v>
      </c>
      <c r="F13" s="240">
        <v>4.141</v>
      </c>
      <c r="G13" s="241"/>
      <c r="H13" s="240">
        <v>44</v>
      </c>
      <c r="I13" s="236">
        <f>(F13*1000)/H13</f>
        <v>94.11363636363636</v>
      </c>
      <c r="J13" s="246">
        <v>331125</v>
      </c>
      <c r="K13" s="251" t="s">
        <v>134</v>
      </c>
      <c r="L13" s="280" t="s">
        <v>190</v>
      </c>
      <c r="M13" s="247">
        <v>7500000</v>
      </c>
      <c r="N13" s="247">
        <v>650000</v>
      </c>
      <c r="O13" s="251" t="s">
        <v>140</v>
      </c>
      <c r="P13" s="251" t="s">
        <v>138</v>
      </c>
      <c r="Q13" s="248">
        <f t="shared" si="0"/>
        <v>1734.1523786524995</v>
      </c>
      <c r="R13" s="41" t="s">
        <v>67</v>
      </c>
      <c r="S13" s="171"/>
    </row>
    <row r="14" spans="1:19" s="2" customFormat="1" ht="15.75" thickBot="1">
      <c r="A14" s="296">
        <v>6</v>
      </c>
      <c r="B14" s="233" t="s">
        <v>89</v>
      </c>
      <c r="C14" s="233" t="s">
        <v>84</v>
      </c>
      <c r="D14" s="233" t="s">
        <v>84</v>
      </c>
      <c r="E14" s="233" t="s">
        <v>82</v>
      </c>
      <c r="F14" s="240">
        <v>5.8</v>
      </c>
      <c r="G14" s="241"/>
      <c r="H14" s="240">
        <v>44.56</v>
      </c>
      <c r="I14" s="236">
        <f aca="true" t="shared" si="1" ref="I14:I38">(F14*1000)/H14</f>
        <v>130.16157989228006</v>
      </c>
      <c r="J14" s="246">
        <v>407684.5</v>
      </c>
      <c r="K14" s="251" t="s">
        <v>139</v>
      </c>
      <c r="L14" s="251" t="s">
        <v>140</v>
      </c>
      <c r="M14" s="247">
        <v>7500000</v>
      </c>
      <c r="N14" s="247">
        <v>650000</v>
      </c>
      <c r="O14" s="251" t="s">
        <v>141</v>
      </c>
      <c r="P14" s="251" t="s">
        <v>142</v>
      </c>
      <c r="Q14" s="248">
        <f t="shared" si="0"/>
        <v>1251.3249137931034</v>
      </c>
      <c r="R14" s="41" t="s">
        <v>43</v>
      </c>
      <c r="S14" s="171"/>
    </row>
    <row r="15" spans="1:19" s="2" customFormat="1" ht="15.75" thickBot="1">
      <c r="A15" s="296">
        <v>7</v>
      </c>
      <c r="B15" s="233" t="s">
        <v>90</v>
      </c>
      <c r="C15" s="233" t="s">
        <v>84</v>
      </c>
      <c r="D15" s="233" t="s">
        <v>84</v>
      </c>
      <c r="E15" s="233" t="s">
        <v>82</v>
      </c>
      <c r="F15" s="240">
        <v>6.75</v>
      </c>
      <c r="G15" s="241"/>
      <c r="H15" s="240">
        <v>75</v>
      </c>
      <c r="I15" s="236">
        <f t="shared" si="1"/>
        <v>90</v>
      </c>
      <c r="J15" s="246">
        <v>500000</v>
      </c>
      <c r="K15" s="251" t="s">
        <v>143</v>
      </c>
      <c r="L15" s="251" t="s">
        <v>144</v>
      </c>
      <c r="M15" s="247">
        <v>10025000</v>
      </c>
      <c r="N15" s="247">
        <v>1750000</v>
      </c>
      <c r="O15" s="251" t="s">
        <v>145</v>
      </c>
      <c r="P15" s="251" t="s">
        <v>146</v>
      </c>
      <c r="Q15" s="248">
        <f t="shared" si="0"/>
        <v>1300</v>
      </c>
      <c r="R15" s="41" t="s">
        <v>53</v>
      </c>
      <c r="S15" s="171"/>
    </row>
    <row r="16" spans="1:19" s="2" customFormat="1" ht="15.75" thickBot="1">
      <c r="A16" s="296">
        <v>8</v>
      </c>
      <c r="B16" s="233" t="s">
        <v>91</v>
      </c>
      <c r="C16" s="233" t="s">
        <v>84</v>
      </c>
      <c r="D16" s="233" t="s">
        <v>84</v>
      </c>
      <c r="E16" s="233" t="s">
        <v>82</v>
      </c>
      <c r="F16" s="240">
        <v>8.168</v>
      </c>
      <c r="G16" s="241"/>
      <c r="H16" s="240">
        <v>50</v>
      </c>
      <c r="I16" s="236">
        <f t="shared" si="1"/>
        <v>163.35999999999999</v>
      </c>
      <c r="J16" s="246">
        <v>425166</v>
      </c>
      <c r="K16" s="251" t="s">
        <v>134</v>
      </c>
      <c r="L16" s="251" t="s">
        <v>199</v>
      </c>
      <c r="M16" s="247">
        <v>13295000</v>
      </c>
      <c r="N16" s="247">
        <v>2300000</v>
      </c>
      <c r="O16" s="251" t="s">
        <v>136</v>
      </c>
      <c r="P16" s="251" t="s">
        <v>137</v>
      </c>
      <c r="Q16" s="248">
        <f t="shared" si="0"/>
        <v>1398.159402546523</v>
      </c>
      <c r="R16" s="41" t="s">
        <v>67</v>
      </c>
      <c r="S16" s="171"/>
    </row>
    <row r="17" spans="1:19" s="2" customFormat="1" ht="15.75" thickBot="1">
      <c r="A17" s="296">
        <v>9</v>
      </c>
      <c r="B17" s="233" t="s">
        <v>92</v>
      </c>
      <c r="C17" s="233" t="s">
        <v>93</v>
      </c>
      <c r="D17" s="233" t="s">
        <v>93</v>
      </c>
      <c r="E17" s="233" t="s">
        <v>82</v>
      </c>
      <c r="F17" s="240">
        <v>8.73</v>
      </c>
      <c r="G17" s="241"/>
      <c r="H17" s="240">
        <v>97</v>
      </c>
      <c r="I17" s="236">
        <f t="shared" si="1"/>
        <v>90</v>
      </c>
      <c r="J17" s="246">
        <v>705000</v>
      </c>
      <c r="K17" s="251" t="s">
        <v>143</v>
      </c>
      <c r="L17" s="251" t="s">
        <v>144</v>
      </c>
      <c r="M17" s="247">
        <v>12894000</v>
      </c>
      <c r="N17" s="247">
        <v>2250000</v>
      </c>
      <c r="O17" s="251" t="s">
        <v>145</v>
      </c>
      <c r="P17" s="251" t="s">
        <v>146</v>
      </c>
      <c r="Q17" s="248">
        <f t="shared" si="0"/>
        <v>1300</v>
      </c>
      <c r="R17" s="41" t="s">
        <v>53</v>
      </c>
      <c r="S17" s="171"/>
    </row>
    <row r="18" spans="1:19" s="2" customFormat="1" ht="15.75" thickBot="1">
      <c r="A18" s="296">
        <v>10</v>
      </c>
      <c r="B18" s="233" t="s">
        <v>94</v>
      </c>
      <c r="C18" s="233" t="s">
        <v>95</v>
      </c>
      <c r="D18" s="233" t="s">
        <v>95</v>
      </c>
      <c r="E18" s="233" t="s">
        <v>82</v>
      </c>
      <c r="F18" s="240">
        <v>10.0278</v>
      </c>
      <c r="G18" s="241"/>
      <c r="H18" s="240">
        <v>111.42</v>
      </c>
      <c r="I18" s="236">
        <f t="shared" si="1"/>
        <v>89.99999999999999</v>
      </c>
      <c r="J18" s="246">
        <v>501284</v>
      </c>
      <c r="K18" s="251" t="s">
        <v>134</v>
      </c>
      <c r="L18" s="251" t="s">
        <v>194</v>
      </c>
      <c r="M18" s="247">
        <v>13500000</v>
      </c>
      <c r="N18" s="247">
        <v>2300000</v>
      </c>
      <c r="O18" s="251" t="s">
        <v>136</v>
      </c>
      <c r="P18" s="251" t="s">
        <v>137</v>
      </c>
      <c r="Q18" s="248">
        <f t="shared" si="0"/>
        <v>1166.88446119787</v>
      </c>
      <c r="R18" s="41" t="s">
        <v>67</v>
      </c>
      <c r="S18" s="171"/>
    </row>
    <row r="19" spans="1:19" s="2" customFormat="1" ht="15.75" thickBot="1">
      <c r="A19" s="296">
        <v>11</v>
      </c>
      <c r="B19" s="233" t="s">
        <v>96</v>
      </c>
      <c r="C19" s="233" t="s">
        <v>93</v>
      </c>
      <c r="D19" s="233" t="s">
        <v>93</v>
      </c>
      <c r="E19" s="233" t="s">
        <v>82</v>
      </c>
      <c r="F19" s="240">
        <v>1.2</v>
      </c>
      <c r="G19" s="242"/>
      <c r="H19" s="240">
        <v>9</v>
      </c>
      <c r="I19" s="236">
        <f t="shared" si="1"/>
        <v>133.33333333333334</v>
      </c>
      <c r="J19" s="246">
        <v>356010</v>
      </c>
      <c r="K19" s="251" t="s">
        <v>147</v>
      </c>
      <c r="L19" s="251" t="s">
        <v>148</v>
      </c>
      <c r="M19" s="247">
        <v>903000</v>
      </c>
      <c r="N19" s="247">
        <v>0</v>
      </c>
      <c r="O19" s="251" t="s">
        <v>149</v>
      </c>
      <c r="P19" s="251" t="s">
        <v>150</v>
      </c>
      <c r="Q19" s="248">
        <f t="shared" si="0"/>
        <v>1049.175</v>
      </c>
      <c r="R19" s="41" t="s">
        <v>43</v>
      </c>
      <c r="S19" s="171"/>
    </row>
    <row r="20" spans="1:19" s="2" customFormat="1" ht="15.75" thickBot="1">
      <c r="A20" s="296">
        <v>12</v>
      </c>
      <c r="B20" s="233" t="s">
        <v>97</v>
      </c>
      <c r="C20" s="233" t="s">
        <v>98</v>
      </c>
      <c r="D20" s="233" t="s">
        <v>98</v>
      </c>
      <c r="E20" s="233" t="s">
        <v>99</v>
      </c>
      <c r="F20" s="240">
        <v>19.6</v>
      </c>
      <c r="G20" s="241"/>
      <c r="H20" s="240">
        <v>217.07</v>
      </c>
      <c r="I20" s="236">
        <f t="shared" si="1"/>
        <v>90.29345372460497</v>
      </c>
      <c r="J20" s="246">
        <v>585977.2</v>
      </c>
      <c r="K20" s="251" t="s">
        <v>151</v>
      </c>
      <c r="L20" s="251" t="s">
        <v>152</v>
      </c>
      <c r="M20" s="247">
        <v>25289000</v>
      </c>
      <c r="N20" s="247">
        <v>4200000</v>
      </c>
      <c r="O20" s="251" t="s">
        <v>153</v>
      </c>
      <c r="P20" s="251" t="s">
        <v>154</v>
      </c>
      <c r="Q20" s="248">
        <f t="shared" si="0"/>
        <v>1105.8661836734693</v>
      </c>
      <c r="R20" s="41" t="s">
        <v>43</v>
      </c>
      <c r="S20" s="171"/>
    </row>
    <row r="21" spans="1:19" s="2" customFormat="1" ht="15.75" thickBot="1">
      <c r="A21" s="296">
        <v>13</v>
      </c>
      <c r="B21" s="233" t="s">
        <v>100</v>
      </c>
      <c r="C21" s="233" t="s">
        <v>98</v>
      </c>
      <c r="D21" s="233" t="s">
        <v>98</v>
      </c>
      <c r="E21" s="233" t="s">
        <v>99</v>
      </c>
      <c r="F21" s="240">
        <v>11.5</v>
      </c>
      <c r="G21" s="241"/>
      <c r="H21" s="240">
        <v>127</v>
      </c>
      <c r="I21" s="236">
        <f t="shared" si="1"/>
        <v>90.55118110236221</v>
      </c>
      <c r="J21" s="246">
        <v>555573.5</v>
      </c>
      <c r="K21" s="251" t="s">
        <v>155</v>
      </c>
      <c r="L21" s="251" t="s">
        <v>156</v>
      </c>
      <c r="M21" s="247">
        <v>16309000</v>
      </c>
      <c r="N21" s="247">
        <v>2100000</v>
      </c>
      <c r="O21" s="251" t="s">
        <v>153</v>
      </c>
      <c r="P21" s="251" t="s">
        <v>154</v>
      </c>
      <c r="Q21" s="248">
        <f t="shared" si="0"/>
        <v>1283.8759565217392</v>
      </c>
      <c r="R21" s="41" t="s">
        <v>43</v>
      </c>
      <c r="S21" s="171"/>
    </row>
    <row r="22" spans="1:19" s="2" customFormat="1" ht="15.75" thickBot="1">
      <c r="A22" s="296">
        <v>14</v>
      </c>
      <c r="B22" s="233" t="s">
        <v>101</v>
      </c>
      <c r="C22" s="233" t="s">
        <v>102</v>
      </c>
      <c r="D22" s="233" t="s">
        <v>98</v>
      </c>
      <c r="E22" s="233" t="s">
        <v>99</v>
      </c>
      <c r="F22" s="240">
        <v>1.752</v>
      </c>
      <c r="G22" s="241"/>
      <c r="H22" s="240">
        <v>17</v>
      </c>
      <c r="I22" s="236">
        <f t="shared" si="1"/>
        <v>103.05882352941177</v>
      </c>
      <c r="J22" s="246">
        <v>70000</v>
      </c>
      <c r="K22" s="251" t="s">
        <v>157</v>
      </c>
      <c r="L22" s="251" t="s">
        <v>135</v>
      </c>
      <c r="M22" s="247">
        <v>4950000</v>
      </c>
      <c r="N22" s="247">
        <v>340000</v>
      </c>
      <c r="O22" s="251" t="s">
        <v>136</v>
      </c>
      <c r="P22" s="251" t="s">
        <v>137</v>
      </c>
      <c r="Q22" s="248">
        <f t="shared" si="0"/>
        <v>2671.2328767123286</v>
      </c>
      <c r="R22" s="41" t="s">
        <v>53</v>
      </c>
      <c r="S22" s="171"/>
    </row>
    <row r="23" spans="1:19" s="2" customFormat="1" ht="15.75" thickBot="1">
      <c r="A23" s="296">
        <v>15</v>
      </c>
      <c r="B23" s="233" t="s">
        <v>103</v>
      </c>
      <c r="C23" s="233" t="s">
        <v>104</v>
      </c>
      <c r="D23" s="233" t="s">
        <v>104</v>
      </c>
      <c r="E23" s="233" t="s">
        <v>82</v>
      </c>
      <c r="F23" s="240">
        <v>24.75</v>
      </c>
      <c r="G23" s="241"/>
      <c r="H23" s="240">
        <v>275</v>
      </c>
      <c r="I23" s="236">
        <f t="shared" si="1"/>
        <v>90</v>
      </c>
      <c r="J23" s="246">
        <v>1200000</v>
      </c>
      <c r="K23" s="251" t="s">
        <v>143</v>
      </c>
      <c r="L23" s="251" t="s">
        <v>158</v>
      </c>
      <c r="M23" s="247">
        <v>37475000</v>
      </c>
      <c r="N23" s="247">
        <v>6500000</v>
      </c>
      <c r="O23" s="251" t="s">
        <v>135</v>
      </c>
      <c r="P23" s="251" t="s">
        <v>154</v>
      </c>
      <c r="Q23" s="248">
        <f t="shared" si="0"/>
        <v>1300</v>
      </c>
      <c r="R23" s="41" t="s">
        <v>53</v>
      </c>
      <c r="S23" s="171"/>
    </row>
    <row r="24" spans="1:19" s="2" customFormat="1" ht="15.75" thickBot="1">
      <c r="A24" s="296">
        <v>16</v>
      </c>
      <c r="B24" s="296" t="s">
        <v>191</v>
      </c>
      <c r="C24" s="296" t="s">
        <v>104</v>
      </c>
      <c r="D24" s="296" t="s">
        <v>104</v>
      </c>
      <c r="E24" s="296" t="s">
        <v>82</v>
      </c>
      <c r="F24" s="297">
        <v>14.068</v>
      </c>
      <c r="G24" s="298"/>
      <c r="H24" s="297">
        <v>129.81</v>
      </c>
      <c r="I24" s="248">
        <f t="shared" si="1"/>
        <v>108.37377705877822</v>
      </c>
      <c r="J24" s="299">
        <v>595687.5</v>
      </c>
      <c r="K24" s="280" t="s">
        <v>134</v>
      </c>
      <c r="L24" s="280" t="s">
        <v>158</v>
      </c>
      <c r="M24" s="271">
        <v>22000000</v>
      </c>
      <c r="N24" s="271">
        <v>3800000</v>
      </c>
      <c r="O24" s="280" t="s">
        <v>135</v>
      </c>
      <c r="P24" s="280" t="s">
        <v>154</v>
      </c>
      <c r="Q24" s="248">
        <f t="shared" si="0"/>
        <v>1336.0596744384418</v>
      </c>
      <c r="R24" s="41" t="s">
        <v>67</v>
      </c>
      <c r="S24" s="171"/>
    </row>
    <row r="25" spans="1:19" s="2" customFormat="1" ht="15.75" thickBot="1">
      <c r="A25" s="296">
        <v>17</v>
      </c>
      <c r="B25" s="233" t="s">
        <v>105</v>
      </c>
      <c r="C25" s="233" t="s">
        <v>106</v>
      </c>
      <c r="D25" s="233" t="s">
        <v>106</v>
      </c>
      <c r="E25" s="233" t="s">
        <v>82</v>
      </c>
      <c r="F25" s="240">
        <v>59</v>
      </c>
      <c r="G25" s="241"/>
      <c r="H25" s="240">
        <v>637.16</v>
      </c>
      <c r="I25" s="236">
        <f t="shared" si="1"/>
        <v>92.59840542406931</v>
      </c>
      <c r="J25" s="246">
        <v>1206368.5</v>
      </c>
      <c r="K25" s="251" t="s">
        <v>134</v>
      </c>
      <c r="L25" s="251" t="s">
        <v>135</v>
      </c>
      <c r="M25" s="247">
        <v>65000000</v>
      </c>
      <c r="N25" s="247">
        <v>11000000</v>
      </c>
      <c r="O25" s="251" t="s">
        <v>136</v>
      </c>
      <c r="P25" s="251" t="s">
        <v>137</v>
      </c>
      <c r="Q25" s="248">
        <f t="shared" si="0"/>
        <v>935.7011610169492</v>
      </c>
      <c r="R25" s="41" t="s">
        <v>67</v>
      </c>
      <c r="S25" s="171"/>
    </row>
    <row r="26" spans="1:19" s="2" customFormat="1" ht="15.75" thickBot="1">
      <c r="A26" s="296">
        <v>18</v>
      </c>
      <c r="B26" s="233" t="s">
        <v>107</v>
      </c>
      <c r="C26" s="233" t="s">
        <v>106</v>
      </c>
      <c r="D26" s="233" t="s">
        <v>106</v>
      </c>
      <c r="E26" s="233" t="s">
        <v>82</v>
      </c>
      <c r="F26" s="240">
        <v>7.02</v>
      </c>
      <c r="G26" s="241"/>
      <c r="H26" s="240">
        <v>78</v>
      </c>
      <c r="I26" s="236">
        <f t="shared" si="1"/>
        <v>90</v>
      </c>
      <c r="J26" s="246">
        <v>500000</v>
      </c>
      <c r="K26" s="251" t="s">
        <v>143</v>
      </c>
      <c r="L26" s="251" t="s">
        <v>144</v>
      </c>
      <c r="M26" s="247">
        <v>10430000</v>
      </c>
      <c r="N26" s="247">
        <v>1800000</v>
      </c>
      <c r="O26" s="251" t="s">
        <v>145</v>
      </c>
      <c r="P26" s="251" t="s">
        <v>146</v>
      </c>
      <c r="Q26" s="248">
        <f t="shared" si="0"/>
        <v>1300.5698005698005</v>
      </c>
      <c r="R26" s="41" t="s">
        <v>53</v>
      </c>
      <c r="S26" s="171"/>
    </row>
    <row r="27" spans="1:19" s="2" customFormat="1" ht="15.75" thickBot="1">
      <c r="A27" s="296">
        <v>19</v>
      </c>
      <c r="B27" s="233" t="s">
        <v>108</v>
      </c>
      <c r="C27" s="233" t="s">
        <v>106</v>
      </c>
      <c r="D27" s="233" t="s">
        <v>106</v>
      </c>
      <c r="E27" s="233" t="s">
        <v>82</v>
      </c>
      <c r="F27" s="240">
        <v>2.34</v>
      </c>
      <c r="G27" s="241"/>
      <c r="H27" s="240">
        <v>26</v>
      </c>
      <c r="I27" s="236">
        <f t="shared" si="1"/>
        <v>90</v>
      </c>
      <c r="J27" s="246">
        <v>430000</v>
      </c>
      <c r="K27" s="251" t="s">
        <v>158</v>
      </c>
      <c r="L27" s="251" t="s">
        <v>159</v>
      </c>
      <c r="M27" s="247">
        <v>3162000</v>
      </c>
      <c r="N27" s="247">
        <v>550000</v>
      </c>
      <c r="O27" s="251" t="s">
        <v>160</v>
      </c>
      <c r="P27" s="251" t="s">
        <v>161</v>
      </c>
      <c r="Q27" s="248">
        <f t="shared" si="0"/>
        <v>1300</v>
      </c>
      <c r="R27" s="41" t="s">
        <v>53</v>
      </c>
      <c r="S27" s="171"/>
    </row>
    <row r="28" spans="1:19" s="2" customFormat="1" ht="15.75" thickBot="1">
      <c r="A28" s="296">
        <v>20</v>
      </c>
      <c r="B28" s="233" t="s">
        <v>109</v>
      </c>
      <c r="C28" s="233" t="s">
        <v>106</v>
      </c>
      <c r="D28" s="233" t="s">
        <v>106</v>
      </c>
      <c r="E28" s="233" t="s">
        <v>82</v>
      </c>
      <c r="F28" s="240">
        <v>11.8</v>
      </c>
      <c r="G28" s="241"/>
      <c r="H28" s="240">
        <v>130</v>
      </c>
      <c r="I28" s="236">
        <f t="shared" si="1"/>
        <v>90.76923076923077</v>
      </c>
      <c r="J28" s="246">
        <v>720868.5</v>
      </c>
      <c r="K28" s="251" t="s">
        <v>134</v>
      </c>
      <c r="L28" s="251" t="s">
        <v>135</v>
      </c>
      <c r="M28" s="247">
        <v>19000000</v>
      </c>
      <c r="N28" s="247">
        <v>3800000</v>
      </c>
      <c r="O28" s="251" t="s">
        <v>145</v>
      </c>
      <c r="P28" s="251" t="s">
        <v>146</v>
      </c>
      <c r="Q28" s="248">
        <f t="shared" si="0"/>
        <v>1349.2261440677967</v>
      </c>
      <c r="R28" s="41" t="s">
        <v>67</v>
      </c>
      <c r="S28" s="171"/>
    </row>
    <row r="29" spans="1:19" s="2" customFormat="1" ht="15.75" thickBot="1">
      <c r="A29" s="296">
        <v>21</v>
      </c>
      <c r="B29" s="233" t="s">
        <v>192</v>
      </c>
      <c r="C29" s="233" t="s">
        <v>106</v>
      </c>
      <c r="D29" s="233" t="s">
        <v>106</v>
      </c>
      <c r="E29" s="233" t="s">
        <v>82</v>
      </c>
      <c r="F29" s="240">
        <v>1.8</v>
      </c>
      <c r="G29" s="241"/>
      <c r="H29" s="240">
        <v>17.8</v>
      </c>
      <c r="I29" s="236">
        <f t="shared" si="1"/>
        <v>101.12359550561797</v>
      </c>
      <c r="J29" s="246">
        <v>229910.25</v>
      </c>
      <c r="K29" s="251" t="s">
        <v>134</v>
      </c>
      <c r="L29" s="251" t="s">
        <v>135</v>
      </c>
      <c r="M29" s="247">
        <v>1989000</v>
      </c>
      <c r="N29" s="247">
        <v>350000</v>
      </c>
      <c r="O29" s="251" t="s">
        <v>145</v>
      </c>
      <c r="P29" s="251" t="s">
        <v>146</v>
      </c>
      <c r="Q29" s="248">
        <f t="shared" si="0"/>
        <v>1038.2834722222221</v>
      </c>
      <c r="R29" s="41" t="s">
        <v>67</v>
      </c>
      <c r="S29" s="171"/>
    </row>
    <row r="30" spans="1:19" s="2" customFormat="1" ht="15.75" thickBot="1">
      <c r="A30" s="296">
        <v>22</v>
      </c>
      <c r="B30" s="233" t="s">
        <v>110</v>
      </c>
      <c r="C30" s="233" t="s">
        <v>111</v>
      </c>
      <c r="D30" s="233" t="s">
        <v>111</v>
      </c>
      <c r="E30" s="233" t="s">
        <v>82</v>
      </c>
      <c r="F30" s="240">
        <v>4.9</v>
      </c>
      <c r="G30" s="241"/>
      <c r="H30" s="240">
        <v>50</v>
      </c>
      <c r="I30" s="236">
        <f t="shared" si="1"/>
        <v>98</v>
      </c>
      <c r="J30" s="246">
        <v>70000</v>
      </c>
      <c r="K30" s="251" t="s">
        <v>143</v>
      </c>
      <c r="L30" s="251" t="s">
        <v>144</v>
      </c>
      <c r="M30" s="247">
        <v>6200000</v>
      </c>
      <c r="N30" s="247">
        <v>1100000</v>
      </c>
      <c r="O30" s="251" t="s">
        <v>145</v>
      </c>
      <c r="P30" s="251" t="s">
        <v>146</v>
      </c>
      <c r="Q30" s="248">
        <f t="shared" si="0"/>
        <v>1055.1020408163265</v>
      </c>
      <c r="R30" s="41" t="s">
        <v>53</v>
      </c>
      <c r="S30" s="171"/>
    </row>
    <row r="31" spans="1:19" s="2" customFormat="1" ht="15.75" thickBot="1">
      <c r="A31" s="296">
        <v>23</v>
      </c>
      <c r="B31" s="233" t="s">
        <v>112</v>
      </c>
      <c r="C31" s="233" t="s">
        <v>113</v>
      </c>
      <c r="D31" s="233" t="s">
        <v>113</v>
      </c>
      <c r="E31" s="233" t="s">
        <v>82</v>
      </c>
      <c r="F31" s="240">
        <v>4.5</v>
      </c>
      <c r="G31" s="241"/>
      <c r="H31" s="240">
        <v>50</v>
      </c>
      <c r="I31" s="236">
        <f t="shared" si="1"/>
        <v>90</v>
      </c>
      <c r="J31" s="246">
        <v>450000</v>
      </c>
      <c r="K31" s="251" t="s">
        <v>158</v>
      </c>
      <c r="L31" s="251" t="s">
        <v>159</v>
      </c>
      <c r="M31" s="247">
        <v>6550000</v>
      </c>
      <c r="N31" s="247">
        <v>1150000</v>
      </c>
      <c r="O31" s="251" t="s">
        <v>160</v>
      </c>
      <c r="P31" s="251" t="s">
        <v>161</v>
      </c>
      <c r="Q31" s="248">
        <f t="shared" si="0"/>
        <v>1300</v>
      </c>
      <c r="R31" s="41" t="s">
        <v>53</v>
      </c>
      <c r="S31" s="171"/>
    </row>
    <row r="32" spans="1:19" s="2" customFormat="1" ht="15.75" thickBot="1">
      <c r="A32" s="296">
        <v>24</v>
      </c>
      <c r="B32" s="233" t="s">
        <v>114</v>
      </c>
      <c r="C32" s="233" t="s">
        <v>113</v>
      </c>
      <c r="D32" s="233" t="s">
        <v>113</v>
      </c>
      <c r="E32" s="233" t="s">
        <v>82</v>
      </c>
      <c r="F32" s="240">
        <v>3.15</v>
      </c>
      <c r="G32" s="241"/>
      <c r="H32" s="240">
        <v>35</v>
      </c>
      <c r="I32" s="236">
        <f t="shared" si="1"/>
        <v>90</v>
      </c>
      <c r="J32" s="246">
        <v>435000</v>
      </c>
      <c r="K32" s="251" t="s">
        <v>158</v>
      </c>
      <c r="L32" s="251" t="s">
        <v>159</v>
      </c>
      <c r="M32" s="247">
        <v>4435000</v>
      </c>
      <c r="N32" s="247">
        <v>775000</v>
      </c>
      <c r="O32" s="251" t="s">
        <v>160</v>
      </c>
      <c r="P32" s="251" t="s">
        <v>161</v>
      </c>
      <c r="Q32" s="248">
        <f t="shared" si="0"/>
        <v>1300</v>
      </c>
      <c r="R32" s="41" t="s">
        <v>53</v>
      </c>
      <c r="S32" s="171"/>
    </row>
    <row r="33" spans="1:19" s="2" customFormat="1" ht="15.75" thickBot="1">
      <c r="A33" s="296">
        <v>25</v>
      </c>
      <c r="B33" s="235" t="s">
        <v>115</v>
      </c>
      <c r="C33" s="235" t="s">
        <v>116</v>
      </c>
      <c r="D33" s="235" t="s">
        <v>116</v>
      </c>
      <c r="E33" s="233" t="s">
        <v>82</v>
      </c>
      <c r="F33" s="243">
        <v>4.5</v>
      </c>
      <c r="G33" s="244"/>
      <c r="H33" s="243">
        <v>50</v>
      </c>
      <c r="I33" s="236">
        <f t="shared" si="1"/>
        <v>90</v>
      </c>
      <c r="J33" s="252">
        <v>450000</v>
      </c>
      <c r="K33" s="251" t="s">
        <v>158</v>
      </c>
      <c r="L33" s="251" t="s">
        <v>159</v>
      </c>
      <c r="M33" s="250">
        <v>6550000</v>
      </c>
      <c r="N33" s="250">
        <v>1150000</v>
      </c>
      <c r="O33" s="251" t="s">
        <v>160</v>
      </c>
      <c r="P33" s="251" t="s">
        <v>161</v>
      </c>
      <c r="Q33" s="248">
        <f t="shared" si="0"/>
        <v>1300</v>
      </c>
      <c r="R33" s="41" t="s">
        <v>53</v>
      </c>
      <c r="S33" s="171"/>
    </row>
    <row r="34" spans="1:19" s="2" customFormat="1" ht="15.75" thickBot="1">
      <c r="A34" s="296">
        <v>26</v>
      </c>
      <c r="B34" s="235" t="s">
        <v>117</v>
      </c>
      <c r="C34" s="235" t="s">
        <v>116</v>
      </c>
      <c r="D34" s="235" t="s">
        <v>116</v>
      </c>
      <c r="E34" s="233" t="s">
        <v>82</v>
      </c>
      <c r="F34" s="243">
        <v>7.2</v>
      </c>
      <c r="G34" s="244"/>
      <c r="H34" s="243">
        <v>80</v>
      </c>
      <c r="I34" s="236">
        <f t="shared" si="1"/>
        <v>90</v>
      </c>
      <c r="J34" s="252">
        <v>560062.5</v>
      </c>
      <c r="K34" s="251" t="s">
        <v>201</v>
      </c>
      <c r="L34" s="251" t="s">
        <v>193</v>
      </c>
      <c r="M34" s="250">
        <v>10025000</v>
      </c>
      <c r="N34" s="250">
        <v>1750000</v>
      </c>
      <c r="O34" s="251" t="s">
        <v>202</v>
      </c>
      <c r="P34" s="251" t="s">
        <v>161</v>
      </c>
      <c r="Q34" s="248">
        <f t="shared" si="0"/>
        <v>1227.092013888889</v>
      </c>
      <c r="R34" s="41" t="s">
        <v>67</v>
      </c>
      <c r="S34" s="171"/>
    </row>
    <row r="35" spans="1:19" s="2" customFormat="1" ht="15.75" thickBot="1">
      <c r="A35" s="296">
        <v>27</v>
      </c>
      <c r="B35" s="235" t="s">
        <v>119</v>
      </c>
      <c r="C35" s="235" t="s">
        <v>116</v>
      </c>
      <c r="D35" s="235" t="s">
        <v>116</v>
      </c>
      <c r="E35" s="233" t="s">
        <v>118</v>
      </c>
      <c r="F35" s="243">
        <v>18</v>
      </c>
      <c r="G35" s="244"/>
      <c r="H35" s="243">
        <v>200</v>
      </c>
      <c r="I35" s="236">
        <f t="shared" si="1"/>
        <v>90</v>
      </c>
      <c r="J35" s="252">
        <v>732997</v>
      </c>
      <c r="K35" s="251" t="s">
        <v>147</v>
      </c>
      <c r="L35" s="251" t="s">
        <v>148</v>
      </c>
      <c r="M35" s="250">
        <v>27225000</v>
      </c>
      <c r="N35" s="250">
        <v>4725000</v>
      </c>
      <c r="O35" s="251" t="s">
        <v>149</v>
      </c>
      <c r="P35" s="251" t="s">
        <v>150</v>
      </c>
      <c r="Q35" s="248">
        <f t="shared" si="0"/>
        <v>1290.7220555555555</v>
      </c>
      <c r="R35" s="41" t="s">
        <v>43</v>
      </c>
      <c r="S35" s="171"/>
    </row>
    <row r="36" spans="1:19" s="1" customFormat="1" ht="15" thickBot="1">
      <c r="A36" s="296">
        <v>28</v>
      </c>
      <c r="B36" s="235" t="s">
        <v>120</v>
      </c>
      <c r="C36" s="235" t="s">
        <v>116</v>
      </c>
      <c r="D36" s="235" t="s">
        <v>116</v>
      </c>
      <c r="E36" s="233" t="s">
        <v>118</v>
      </c>
      <c r="F36" s="243">
        <v>37.705</v>
      </c>
      <c r="G36" s="244">
        <v>0</v>
      </c>
      <c r="H36" s="243">
        <v>401</v>
      </c>
      <c r="I36" s="236">
        <f t="shared" si="1"/>
        <v>94.02743142144638</v>
      </c>
      <c r="J36" s="252">
        <v>1530000</v>
      </c>
      <c r="K36" s="251" t="s">
        <v>165</v>
      </c>
      <c r="L36" s="251" t="s">
        <v>166</v>
      </c>
      <c r="M36" s="250">
        <v>74418881</v>
      </c>
      <c r="N36" s="250">
        <v>9785078</v>
      </c>
      <c r="O36" s="251" t="s">
        <v>134</v>
      </c>
      <c r="P36" s="251" t="s">
        <v>167</v>
      </c>
      <c r="Q36" s="248">
        <f>(J36+(M36-N36))/(F36*1000)</f>
        <v>1754.7753083145471</v>
      </c>
      <c r="R36" s="41" t="s">
        <v>54</v>
      </c>
      <c r="S36" s="171"/>
    </row>
    <row r="37" spans="1:19" ht="15" thickBot="1">
      <c r="A37" s="296">
        <v>29</v>
      </c>
      <c r="B37" s="233" t="s">
        <v>121</v>
      </c>
      <c r="C37" s="233" t="s">
        <v>122</v>
      </c>
      <c r="D37" s="233" t="s">
        <v>122</v>
      </c>
      <c r="E37" s="233" t="s">
        <v>99</v>
      </c>
      <c r="F37" s="240">
        <v>22</v>
      </c>
      <c r="G37" s="234"/>
      <c r="H37" s="240">
        <v>400</v>
      </c>
      <c r="I37" s="236">
        <f t="shared" si="1"/>
        <v>55</v>
      </c>
      <c r="J37" s="246">
        <v>800000</v>
      </c>
      <c r="K37" s="251" t="s">
        <v>143</v>
      </c>
      <c r="L37" s="251" t="s">
        <v>158</v>
      </c>
      <c r="M37" s="250">
        <v>46000000</v>
      </c>
      <c r="N37" s="250">
        <v>8000000</v>
      </c>
      <c r="O37" s="251" t="s">
        <v>153</v>
      </c>
      <c r="P37" s="251" t="s">
        <v>168</v>
      </c>
      <c r="Q37" s="248">
        <f t="shared" si="0"/>
        <v>1763.6363636363637</v>
      </c>
      <c r="R37" s="41" t="s">
        <v>53</v>
      </c>
      <c r="S37" s="171"/>
    </row>
    <row r="38" spans="1:19" ht="15" thickBot="1">
      <c r="A38" s="296">
        <v>30</v>
      </c>
      <c r="B38" s="235" t="s">
        <v>123</v>
      </c>
      <c r="C38" s="235" t="s">
        <v>122</v>
      </c>
      <c r="D38" s="235" t="s">
        <v>122</v>
      </c>
      <c r="E38" s="235" t="s">
        <v>99</v>
      </c>
      <c r="F38" s="243">
        <v>0.72</v>
      </c>
      <c r="G38" s="244"/>
      <c r="H38" s="243">
        <v>8</v>
      </c>
      <c r="I38" s="236">
        <f t="shared" si="1"/>
        <v>90</v>
      </c>
      <c r="J38" s="252">
        <v>150000</v>
      </c>
      <c r="K38" s="251" t="s">
        <v>158</v>
      </c>
      <c r="L38" s="251" t="s">
        <v>162</v>
      </c>
      <c r="M38" s="250">
        <v>750000</v>
      </c>
      <c r="N38" s="250">
        <v>160000</v>
      </c>
      <c r="O38" s="251" t="s">
        <v>163</v>
      </c>
      <c r="P38" s="251" t="s">
        <v>164</v>
      </c>
      <c r="Q38" s="248">
        <f t="shared" si="0"/>
        <v>1027.7777777777778</v>
      </c>
      <c r="R38" s="41" t="s">
        <v>53</v>
      </c>
      <c r="S38" s="171"/>
    </row>
    <row r="39" spans="1:19" ht="15" thickBot="1">
      <c r="A39" s="296">
        <v>31</v>
      </c>
      <c r="B39" s="233" t="s">
        <v>124</v>
      </c>
      <c r="C39" s="233" t="s">
        <v>122</v>
      </c>
      <c r="D39" s="233" t="s">
        <v>122</v>
      </c>
      <c r="E39" s="233" t="s">
        <v>99</v>
      </c>
      <c r="F39" s="240">
        <v>0.39</v>
      </c>
      <c r="G39" s="234"/>
      <c r="H39" s="240">
        <v>1.3</v>
      </c>
      <c r="I39" s="95">
        <f aca="true" t="shared" si="2" ref="I39:I46">(F39*1000)/H39</f>
        <v>300</v>
      </c>
      <c r="J39" s="246">
        <v>150000</v>
      </c>
      <c r="K39" s="251" t="s">
        <v>158</v>
      </c>
      <c r="L39" s="251" t="s">
        <v>162</v>
      </c>
      <c r="M39" s="250">
        <v>350000</v>
      </c>
      <c r="N39" s="250">
        <v>26000</v>
      </c>
      <c r="O39" s="251" t="s">
        <v>163</v>
      </c>
      <c r="P39" s="251" t="s">
        <v>164</v>
      </c>
      <c r="Q39" s="95">
        <f t="shared" si="0"/>
        <v>1215.3846153846155</v>
      </c>
      <c r="R39" s="41" t="s">
        <v>53</v>
      </c>
      <c r="S39" s="171"/>
    </row>
    <row r="40" spans="1:19" ht="15" thickBot="1">
      <c r="A40" s="296">
        <v>32</v>
      </c>
      <c r="B40" s="233" t="s">
        <v>125</v>
      </c>
      <c r="C40" s="233" t="s">
        <v>122</v>
      </c>
      <c r="D40" s="233" t="s">
        <v>122</v>
      </c>
      <c r="E40" s="233" t="s">
        <v>99</v>
      </c>
      <c r="F40" s="240">
        <v>0.9</v>
      </c>
      <c r="G40" s="234"/>
      <c r="H40" s="240">
        <v>10</v>
      </c>
      <c r="I40" s="95">
        <f t="shared" si="2"/>
        <v>90</v>
      </c>
      <c r="J40" s="246">
        <v>170000</v>
      </c>
      <c r="K40" s="251" t="s">
        <v>143</v>
      </c>
      <c r="L40" s="251" t="s">
        <v>158</v>
      </c>
      <c r="M40" s="250">
        <v>1000000</v>
      </c>
      <c r="N40" s="250">
        <v>200000</v>
      </c>
      <c r="O40" s="251" t="s">
        <v>153</v>
      </c>
      <c r="P40" s="251" t="s">
        <v>154</v>
      </c>
      <c r="Q40" s="95">
        <f t="shared" si="0"/>
        <v>1077.7777777777778</v>
      </c>
      <c r="R40" s="41" t="s">
        <v>53</v>
      </c>
      <c r="S40" s="171"/>
    </row>
    <row r="41" spans="1:19" ht="15" thickBot="1">
      <c r="A41" s="296">
        <v>33</v>
      </c>
      <c r="B41" s="233" t="s">
        <v>126</v>
      </c>
      <c r="C41" s="233" t="s">
        <v>122</v>
      </c>
      <c r="D41" s="233" t="s">
        <v>122</v>
      </c>
      <c r="E41" s="233" t="s">
        <v>99</v>
      </c>
      <c r="F41" s="240">
        <v>4.2</v>
      </c>
      <c r="G41" s="234"/>
      <c r="H41" s="240">
        <v>14</v>
      </c>
      <c r="I41" s="95">
        <f t="shared" si="2"/>
        <v>300</v>
      </c>
      <c r="J41" s="246">
        <v>460000</v>
      </c>
      <c r="K41" s="251" t="s">
        <v>143</v>
      </c>
      <c r="L41" s="251" t="s">
        <v>158</v>
      </c>
      <c r="M41" s="250">
        <v>5000000</v>
      </c>
      <c r="N41" s="250">
        <v>280000</v>
      </c>
      <c r="O41" s="251" t="s">
        <v>153</v>
      </c>
      <c r="P41" s="251" t="s">
        <v>154</v>
      </c>
      <c r="Q41" s="95">
        <f t="shared" si="0"/>
        <v>1233.3333333333333</v>
      </c>
      <c r="R41" s="41" t="s">
        <v>53</v>
      </c>
      <c r="S41" s="171"/>
    </row>
    <row r="42" spans="1:19" ht="15" thickBot="1">
      <c r="A42" s="296">
        <v>34</v>
      </c>
      <c r="B42" s="233" t="s">
        <v>127</v>
      </c>
      <c r="C42" s="233" t="s">
        <v>128</v>
      </c>
      <c r="D42" s="233" t="s">
        <v>128</v>
      </c>
      <c r="E42" s="233" t="s">
        <v>118</v>
      </c>
      <c r="F42" s="240">
        <v>4.3</v>
      </c>
      <c r="G42" s="234"/>
      <c r="H42" s="240">
        <v>69</v>
      </c>
      <c r="I42" s="95">
        <f t="shared" si="2"/>
        <v>62.31884057971015</v>
      </c>
      <c r="J42" s="246">
        <v>342458</v>
      </c>
      <c r="K42" s="251" t="s">
        <v>134</v>
      </c>
      <c r="L42" s="251" t="s">
        <v>200</v>
      </c>
      <c r="M42" s="250">
        <v>7000000</v>
      </c>
      <c r="N42" s="250">
        <v>1500000</v>
      </c>
      <c r="O42" s="251" t="s">
        <v>136</v>
      </c>
      <c r="P42" s="251" t="s">
        <v>137</v>
      </c>
      <c r="Q42" s="95">
        <f t="shared" si="0"/>
        <v>1358.7111627906977</v>
      </c>
      <c r="R42" s="41" t="s">
        <v>67</v>
      </c>
      <c r="S42" s="171"/>
    </row>
    <row r="43" spans="1:19" ht="15" thickBot="1">
      <c r="A43" s="296">
        <v>35</v>
      </c>
      <c r="B43" s="233" t="s">
        <v>129</v>
      </c>
      <c r="C43" s="233" t="s">
        <v>130</v>
      </c>
      <c r="D43" s="233" t="s">
        <v>130</v>
      </c>
      <c r="E43" s="233" t="s">
        <v>99</v>
      </c>
      <c r="F43" s="240">
        <v>16.3</v>
      </c>
      <c r="G43" s="234"/>
      <c r="H43" s="240">
        <v>149.5</v>
      </c>
      <c r="I43" s="95">
        <f t="shared" si="2"/>
        <v>109.03010033444816</v>
      </c>
      <c r="J43" s="246">
        <v>307275</v>
      </c>
      <c r="K43" s="251" t="s">
        <v>155</v>
      </c>
      <c r="L43" s="251" t="s">
        <v>156</v>
      </c>
      <c r="M43" s="250">
        <v>24000000</v>
      </c>
      <c r="N43" s="250">
        <v>4000000</v>
      </c>
      <c r="O43" s="251" t="s">
        <v>153</v>
      </c>
      <c r="P43" s="251" t="s">
        <v>154</v>
      </c>
      <c r="Q43" s="95">
        <f t="shared" si="0"/>
        <v>1245.8450920245398</v>
      </c>
      <c r="R43" s="41" t="s">
        <v>43</v>
      </c>
      <c r="S43" s="171"/>
    </row>
    <row r="44" spans="1:19" ht="15" thickBot="1">
      <c r="A44" s="296">
        <v>36</v>
      </c>
      <c r="B44" s="233" t="s">
        <v>131</v>
      </c>
      <c r="C44" s="233" t="s">
        <v>116</v>
      </c>
      <c r="D44" s="233" t="s">
        <v>116</v>
      </c>
      <c r="E44" s="233" t="s">
        <v>118</v>
      </c>
      <c r="F44" s="240">
        <v>1.246</v>
      </c>
      <c r="G44" s="234">
        <v>661</v>
      </c>
      <c r="H44" s="240">
        <v>18</v>
      </c>
      <c r="I44" s="95">
        <f t="shared" si="2"/>
        <v>69.22222222222223</v>
      </c>
      <c r="J44" s="246">
        <v>150281.25</v>
      </c>
      <c r="K44" s="251" t="s">
        <v>139</v>
      </c>
      <c r="L44" s="251" t="s">
        <v>140</v>
      </c>
      <c r="M44" s="250">
        <v>3892575</v>
      </c>
      <c r="N44" s="250">
        <v>383683</v>
      </c>
      <c r="O44" s="251" t="s">
        <v>134</v>
      </c>
      <c r="P44" s="251" t="s">
        <v>197</v>
      </c>
      <c r="Q44" s="95">
        <f t="shared" si="0"/>
        <v>2936.736155698234</v>
      </c>
      <c r="R44" s="41" t="s">
        <v>54</v>
      </c>
      <c r="S44" s="171"/>
    </row>
    <row r="45" spans="1:19" ht="15" thickBot="1">
      <c r="A45" s="296">
        <v>37</v>
      </c>
      <c r="B45" s="233" t="s">
        <v>132</v>
      </c>
      <c r="C45" s="233" t="s">
        <v>104</v>
      </c>
      <c r="D45" s="233" t="s">
        <v>104</v>
      </c>
      <c r="E45" s="233" t="s">
        <v>118</v>
      </c>
      <c r="F45" s="240">
        <v>5.979</v>
      </c>
      <c r="G45" s="234"/>
      <c r="H45" s="240">
        <v>32.5</v>
      </c>
      <c r="I45" s="95">
        <f t="shared" si="2"/>
        <v>183.96923076923076</v>
      </c>
      <c r="J45" s="246">
        <v>187187.5</v>
      </c>
      <c r="K45" s="251" t="s">
        <v>169</v>
      </c>
      <c r="L45" s="251" t="s">
        <v>170</v>
      </c>
      <c r="M45" s="250">
        <v>8000000</v>
      </c>
      <c r="N45" s="250">
        <v>600000</v>
      </c>
      <c r="O45" s="251" t="s">
        <v>153</v>
      </c>
      <c r="P45" s="251" t="s">
        <v>154</v>
      </c>
      <c r="Q45" s="95">
        <f t="shared" si="0"/>
        <v>1268.972654290015</v>
      </c>
      <c r="R45" s="41" t="s">
        <v>43</v>
      </c>
      <c r="S45" s="171"/>
    </row>
    <row r="46" spans="1:19" ht="15" thickBot="1">
      <c r="A46" s="296">
        <v>38</v>
      </c>
      <c r="B46" s="233" t="s">
        <v>133</v>
      </c>
      <c r="C46" s="233" t="s">
        <v>122</v>
      </c>
      <c r="D46" s="233" t="s">
        <v>122</v>
      </c>
      <c r="E46" s="233" t="s">
        <v>82</v>
      </c>
      <c r="F46" s="240">
        <v>3.06</v>
      </c>
      <c r="G46" s="234"/>
      <c r="H46" s="240">
        <v>34</v>
      </c>
      <c r="I46" s="95">
        <f t="shared" si="2"/>
        <v>90</v>
      </c>
      <c r="J46" s="246">
        <v>500000</v>
      </c>
      <c r="K46" s="251" t="s">
        <v>158</v>
      </c>
      <c r="L46" s="251" t="s">
        <v>162</v>
      </c>
      <c r="M46" s="247">
        <v>3450000</v>
      </c>
      <c r="N46" s="250">
        <v>680000</v>
      </c>
      <c r="O46" s="251" t="s">
        <v>163</v>
      </c>
      <c r="P46" s="251" t="s">
        <v>164</v>
      </c>
      <c r="Q46" s="173">
        <f t="shared" si="0"/>
        <v>1068.6274509803923</v>
      </c>
      <c r="R46" s="174" t="s">
        <v>53</v>
      </c>
      <c r="S46" s="171"/>
    </row>
    <row r="47" spans="1:19" ht="15.75" thickBot="1">
      <c r="A47" s="47"/>
      <c r="B47" s="48"/>
      <c r="C47" s="48"/>
      <c r="D47" s="48"/>
      <c r="E47" s="42" t="s">
        <v>4</v>
      </c>
      <c r="F47" s="148">
        <f>SUM(F9:F46)</f>
        <v>359.9288</v>
      </c>
      <c r="G47" s="148">
        <f>SUM(G9:G46)</f>
        <v>661</v>
      </c>
      <c r="H47" s="148">
        <f>SUM(H9:H46)</f>
        <v>3910.0200000000004</v>
      </c>
      <c r="I47" s="112"/>
      <c r="J47" s="148">
        <f>SUM(J9:J46)</f>
        <v>17970087.45</v>
      </c>
      <c r="K47" s="135"/>
      <c r="L47" s="136"/>
      <c r="M47" s="69">
        <f>SUM(M9:M46)</f>
        <v>531217456</v>
      </c>
      <c r="N47" s="70">
        <f>SUM(N9:N46)</f>
        <v>85304761</v>
      </c>
      <c r="O47" s="175"/>
      <c r="P47" s="176"/>
      <c r="Q47" s="177"/>
      <c r="R47" s="52"/>
      <c r="S47" s="172"/>
    </row>
    <row r="48" spans="1:19" ht="15.75" thickBot="1">
      <c r="A48" s="29"/>
      <c r="B48" s="29"/>
      <c r="C48" s="29"/>
      <c r="D48" s="29"/>
      <c r="E48" s="43"/>
      <c r="F48" s="44"/>
      <c r="G48" s="45"/>
      <c r="H48" s="44"/>
      <c r="I48" s="94"/>
      <c r="J48" s="45"/>
      <c r="K48" s="120"/>
      <c r="L48" s="120"/>
      <c r="M48" s="46"/>
      <c r="N48" s="46"/>
      <c r="O48" s="120"/>
      <c r="P48" s="120"/>
      <c r="Q48" s="94"/>
      <c r="R48" s="29"/>
      <c r="S48" s="19"/>
    </row>
    <row r="49" spans="1:19" ht="15">
      <c r="A49" s="29"/>
      <c r="B49" s="29"/>
      <c r="C49" s="216" t="s">
        <v>49</v>
      </c>
      <c r="D49" s="217"/>
      <c r="E49" s="218"/>
      <c r="F49" s="115">
        <f>(F47*1000)/H47</f>
        <v>92.05293067554642</v>
      </c>
      <c r="G49" s="217" t="s">
        <v>38</v>
      </c>
      <c r="H49" s="222"/>
      <c r="I49" s="96"/>
      <c r="J49" s="29"/>
      <c r="K49" s="120"/>
      <c r="L49" s="120"/>
      <c r="M49" s="46"/>
      <c r="N49" s="46"/>
      <c r="O49" s="120"/>
      <c r="P49" s="120"/>
      <c r="Q49" s="94"/>
      <c r="R49" s="29"/>
      <c r="S49" s="19"/>
    </row>
    <row r="50" spans="1:19" ht="15.75" thickBot="1">
      <c r="A50" s="37"/>
      <c r="B50" s="38"/>
      <c r="C50" s="219" t="s">
        <v>50</v>
      </c>
      <c r="D50" s="220"/>
      <c r="E50" s="221"/>
      <c r="F50" s="116">
        <f>(J47+(M47-N47))/(F47*1000)</f>
        <v>1288.8181841797598</v>
      </c>
      <c r="G50" s="220" t="s">
        <v>52</v>
      </c>
      <c r="H50" s="223"/>
      <c r="I50" s="96"/>
      <c r="J50" s="38"/>
      <c r="K50" s="122"/>
      <c r="L50" s="122"/>
      <c r="M50" s="37"/>
      <c r="N50" s="37"/>
      <c r="O50" s="122"/>
      <c r="P50" s="122"/>
      <c r="Q50" s="96"/>
      <c r="R50" s="37"/>
      <c r="S50" s="19"/>
    </row>
    <row r="51" spans="1:19" ht="15">
      <c r="A51" s="24"/>
      <c r="B51" s="24"/>
      <c r="C51" s="24"/>
      <c r="D51" s="46"/>
      <c r="E51" s="29"/>
      <c r="F51" s="46"/>
      <c r="G51" s="29"/>
      <c r="H51" s="46"/>
      <c r="I51" s="113"/>
      <c r="J51" s="29"/>
      <c r="K51" s="137"/>
      <c r="L51" s="122"/>
      <c r="M51" s="37"/>
      <c r="N51" s="38"/>
      <c r="O51" s="122"/>
      <c r="P51" s="122"/>
      <c r="Q51" s="96"/>
      <c r="R51" s="39"/>
      <c r="S51" s="19"/>
    </row>
    <row r="52" spans="1:19" ht="15.75" thickBot="1">
      <c r="A52" s="201" t="s">
        <v>74</v>
      </c>
      <c r="B52" s="193"/>
      <c r="C52" s="24"/>
      <c r="D52" s="37"/>
      <c r="E52" s="38"/>
      <c r="F52" s="37"/>
      <c r="G52" s="38"/>
      <c r="H52" s="37"/>
      <c r="I52" s="96"/>
      <c r="J52" s="38"/>
      <c r="K52" s="122"/>
      <c r="L52" s="122"/>
      <c r="M52" s="37"/>
      <c r="N52" s="38"/>
      <c r="O52" s="122"/>
      <c r="P52" s="122"/>
      <c r="Q52" s="96"/>
      <c r="R52" s="39"/>
      <c r="S52" s="19"/>
    </row>
    <row r="53" spans="1:19" ht="15.75" customHeight="1" thickBot="1">
      <c r="A53" s="254"/>
      <c r="B53" s="253" t="s">
        <v>171</v>
      </c>
      <c r="C53" s="253" t="s">
        <v>98</v>
      </c>
      <c r="D53" s="253" t="s">
        <v>98</v>
      </c>
      <c r="E53" s="253" t="s">
        <v>118</v>
      </c>
      <c r="F53" s="265">
        <v>26.9</v>
      </c>
      <c r="G53" s="266"/>
      <c r="H53" s="265">
        <v>306.4</v>
      </c>
      <c r="I53" s="95">
        <f aca="true" t="shared" si="3" ref="I53:I58">(F53*1000)/H53</f>
        <v>87.79373368146214</v>
      </c>
      <c r="J53" s="270">
        <v>310000</v>
      </c>
      <c r="K53" s="280" t="s">
        <v>143</v>
      </c>
      <c r="L53" s="280" t="s">
        <v>158</v>
      </c>
      <c r="M53" s="64"/>
      <c r="N53" s="65"/>
      <c r="O53" s="123"/>
      <c r="P53" s="123"/>
      <c r="Q53" s="97"/>
      <c r="R53" s="61" t="s">
        <v>53</v>
      </c>
      <c r="S53" s="170"/>
    </row>
    <row r="54" spans="1:19" ht="15.75" customHeight="1" thickBot="1">
      <c r="A54" s="300"/>
      <c r="B54" s="288" t="s">
        <v>196</v>
      </c>
      <c r="C54" s="288" t="s">
        <v>116</v>
      </c>
      <c r="D54" s="288" t="s">
        <v>116</v>
      </c>
      <c r="E54" s="296" t="s">
        <v>118</v>
      </c>
      <c r="F54" s="267">
        <v>16</v>
      </c>
      <c r="G54" s="268"/>
      <c r="H54" s="267">
        <v>200</v>
      </c>
      <c r="I54" s="248">
        <f t="shared" si="3"/>
        <v>80</v>
      </c>
      <c r="J54" s="281">
        <v>900000</v>
      </c>
      <c r="K54" s="280" t="s">
        <v>143</v>
      </c>
      <c r="L54" s="280" t="s">
        <v>162</v>
      </c>
      <c r="M54" s="66"/>
      <c r="N54" s="49"/>
      <c r="O54" s="124"/>
      <c r="P54" s="124"/>
      <c r="Q54" s="98"/>
      <c r="R54" s="301" t="s">
        <v>53</v>
      </c>
      <c r="S54" s="171"/>
    </row>
    <row r="55" spans="1:19" ht="15.75" customHeight="1" thickBot="1">
      <c r="A55" s="255"/>
      <c r="B55" s="256" t="s">
        <v>172</v>
      </c>
      <c r="C55" s="256" t="s">
        <v>84</v>
      </c>
      <c r="D55" s="256" t="s">
        <v>84</v>
      </c>
      <c r="E55" s="253" t="s">
        <v>82</v>
      </c>
      <c r="F55" s="267">
        <v>10</v>
      </c>
      <c r="G55" s="268"/>
      <c r="H55" s="267">
        <v>69</v>
      </c>
      <c r="I55" s="95">
        <f t="shared" si="3"/>
        <v>144.92753623188406</v>
      </c>
      <c r="J55" s="281">
        <v>450000</v>
      </c>
      <c r="K55" s="280" t="s">
        <v>158</v>
      </c>
      <c r="L55" s="280" t="s">
        <v>159</v>
      </c>
      <c r="M55" s="66"/>
      <c r="N55" s="49"/>
      <c r="O55" s="124"/>
      <c r="P55" s="124"/>
      <c r="Q55" s="98"/>
      <c r="R55" s="62" t="s">
        <v>53</v>
      </c>
      <c r="S55" s="171"/>
    </row>
    <row r="56" spans="1:19" ht="15.75" customHeight="1" thickBot="1">
      <c r="A56" s="255"/>
      <c r="B56" s="253" t="s">
        <v>173</v>
      </c>
      <c r="C56" s="253" t="s">
        <v>84</v>
      </c>
      <c r="D56" s="253" t="s">
        <v>84</v>
      </c>
      <c r="E56" s="253" t="s">
        <v>82</v>
      </c>
      <c r="F56" s="259">
        <v>6.4</v>
      </c>
      <c r="G56" s="258"/>
      <c r="H56" s="260">
        <v>44.6</v>
      </c>
      <c r="I56" s="95">
        <f t="shared" si="3"/>
        <v>143.49775784753362</v>
      </c>
      <c r="J56" s="271">
        <v>60000</v>
      </c>
      <c r="K56" s="280" t="s">
        <v>158</v>
      </c>
      <c r="L56" s="280" t="s">
        <v>159</v>
      </c>
      <c r="M56" s="66"/>
      <c r="N56" s="49"/>
      <c r="O56" s="124"/>
      <c r="P56" s="124"/>
      <c r="Q56" s="98"/>
      <c r="R56" s="62" t="s">
        <v>53</v>
      </c>
      <c r="S56" s="171"/>
    </row>
    <row r="57" spans="1:19" ht="15.75" customHeight="1" thickBot="1">
      <c r="A57" s="269"/>
      <c r="B57" s="253" t="s">
        <v>174</v>
      </c>
      <c r="C57" s="253" t="s">
        <v>95</v>
      </c>
      <c r="D57" s="253" t="s">
        <v>95</v>
      </c>
      <c r="E57" s="253" t="s">
        <v>82</v>
      </c>
      <c r="F57" s="265">
        <v>9</v>
      </c>
      <c r="G57" s="266"/>
      <c r="H57" s="265">
        <v>63.5</v>
      </c>
      <c r="I57" s="95">
        <f t="shared" si="3"/>
        <v>141.73228346456693</v>
      </c>
      <c r="J57" s="270">
        <v>80000</v>
      </c>
      <c r="K57" s="280" t="s">
        <v>158</v>
      </c>
      <c r="L57" s="280" t="s">
        <v>159</v>
      </c>
      <c r="M57" s="66"/>
      <c r="N57" s="49"/>
      <c r="O57" s="124"/>
      <c r="P57" s="124"/>
      <c r="Q57" s="98"/>
      <c r="R57" s="62" t="s">
        <v>53</v>
      </c>
      <c r="S57" s="171"/>
    </row>
    <row r="58" spans="1:19" ht="15.75" customHeight="1" thickBot="1">
      <c r="A58" s="261"/>
      <c r="B58" s="257" t="s">
        <v>175</v>
      </c>
      <c r="C58" s="257" t="s">
        <v>116</v>
      </c>
      <c r="D58" s="257" t="s">
        <v>116</v>
      </c>
      <c r="E58" s="253" t="s">
        <v>82</v>
      </c>
      <c r="F58" s="264">
        <v>4</v>
      </c>
      <c r="G58" s="262"/>
      <c r="H58" s="263">
        <v>45</v>
      </c>
      <c r="I58" s="173">
        <f t="shared" si="3"/>
        <v>88.88888888888889</v>
      </c>
      <c r="J58" s="279">
        <v>600000</v>
      </c>
      <c r="K58" s="280" t="s">
        <v>158</v>
      </c>
      <c r="L58" s="280" t="s">
        <v>159</v>
      </c>
      <c r="M58" s="50"/>
      <c r="N58" s="51"/>
      <c r="O58" s="125"/>
      <c r="P58" s="125"/>
      <c r="Q58" s="99"/>
      <c r="R58" s="63" t="s">
        <v>53</v>
      </c>
      <c r="S58" s="171"/>
    </row>
    <row r="59" spans="1:19" ht="15.75" thickBot="1">
      <c r="A59" s="47"/>
      <c r="B59" s="48"/>
      <c r="C59" s="48"/>
      <c r="D59" s="58"/>
      <c r="E59" s="178" t="s">
        <v>4</v>
      </c>
      <c r="F59" s="179">
        <f>SUM(F53:F58)</f>
        <v>72.3</v>
      </c>
      <c r="G59" s="179">
        <f>SUM(G53:G58)</f>
        <v>0</v>
      </c>
      <c r="H59" s="179">
        <f>SUM(H53:H58)</f>
        <v>728.5</v>
      </c>
      <c r="I59" s="177"/>
      <c r="J59" s="180">
        <f>SUM(J53:J58)</f>
        <v>2400000</v>
      </c>
      <c r="K59" s="121"/>
      <c r="L59" s="138"/>
      <c r="M59" s="50"/>
      <c r="N59" s="51"/>
      <c r="O59" s="125"/>
      <c r="P59" s="125"/>
      <c r="Q59" s="99"/>
      <c r="R59" s="152"/>
      <c r="S59" s="172"/>
    </row>
    <row r="60" spans="1:19" ht="15.75" thickBot="1">
      <c r="A60" s="24"/>
      <c r="B60" s="24"/>
      <c r="C60" s="24"/>
      <c r="D60" s="24"/>
      <c r="E60" s="29"/>
      <c r="F60" s="29"/>
      <c r="G60" s="29"/>
      <c r="H60" s="29"/>
      <c r="I60" s="94"/>
      <c r="J60" s="46"/>
      <c r="K60" s="122"/>
      <c r="L60" s="122"/>
      <c r="M60" s="37"/>
      <c r="N60" s="38"/>
      <c r="O60" s="122"/>
      <c r="P60" s="122"/>
      <c r="Q60" s="96"/>
      <c r="R60" s="24"/>
      <c r="S60" s="19"/>
    </row>
    <row r="61" spans="1:19" ht="15.75" thickBot="1">
      <c r="A61" s="24"/>
      <c r="B61" s="24"/>
      <c r="C61" s="224" t="s">
        <v>69</v>
      </c>
      <c r="D61" s="225"/>
      <c r="E61" s="226"/>
      <c r="F61" s="147">
        <f>F59/F47*100</f>
        <v>20.087306156106425</v>
      </c>
      <c r="G61" s="227" t="s">
        <v>51</v>
      </c>
      <c r="H61" s="228"/>
      <c r="I61" s="229"/>
      <c r="J61" s="46"/>
      <c r="K61" s="122"/>
      <c r="L61" s="122"/>
      <c r="M61" s="37"/>
      <c r="N61" s="38"/>
      <c r="O61" s="122"/>
      <c r="P61" s="122"/>
      <c r="Q61" s="96"/>
      <c r="R61" s="24"/>
      <c r="S61" s="19"/>
    </row>
    <row r="62" spans="1:19" ht="15">
      <c r="A62" s="24"/>
      <c r="B62" s="24"/>
      <c r="C62" s="24"/>
      <c r="D62" s="24"/>
      <c r="E62" s="29"/>
      <c r="F62" s="29"/>
      <c r="G62" s="29"/>
      <c r="H62" s="29"/>
      <c r="I62" s="94"/>
      <c r="J62" s="46"/>
      <c r="K62" s="122"/>
      <c r="L62" s="122"/>
      <c r="M62" s="37"/>
      <c r="N62" s="38"/>
      <c r="O62" s="122"/>
      <c r="P62" s="122"/>
      <c r="Q62" s="96"/>
      <c r="R62" s="24"/>
      <c r="S62" s="19"/>
    </row>
    <row r="63" spans="1:19" ht="15">
      <c r="A63" s="24"/>
      <c r="B63" s="24"/>
      <c r="C63" s="24"/>
      <c r="D63" s="24"/>
      <c r="E63" s="29"/>
      <c r="F63" s="29"/>
      <c r="G63" s="29"/>
      <c r="H63" s="29"/>
      <c r="I63" s="94"/>
      <c r="J63" s="46"/>
      <c r="K63" s="122"/>
      <c r="L63" s="122"/>
      <c r="M63" s="37"/>
      <c r="N63" s="38"/>
      <c r="O63" s="122"/>
      <c r="P63" s="122"/>
      <c r="Q63" s="96"/>
      <c r="R63" s="24"/>
      <c r="S63" s="19"/>
    </row>
    <row r="64" spans="1:19" ht="15.75" thickBot="1">
      <c r="A64" s="230" t="s">
        <v>68</v>
      </c>
      <c r="B64" s="230"/>
      <c r="C64" s="231"/>
      <c r="D64" s="53"/>
      <c r="E64" s="53"/>
      <c r="F64" s="53"/>
      <c r="G64" s="55"/>
      <c r="H64" s="54"/>
      <c r="I64" s="100"/>
      <c r="J64" s="54"/>
      <c r="K64" s="122"/>
      <c r="L64" s="139"/>
      <c r="M64" s="56"/>
      <c r="N64" s="56"/>
      <c r="O64" s="126"/>
      <c r="P64" s="126"/>
      <c r="Q64" s="100"/>
      <c r="R64" s="57"/>
      <c r="S64" s="19"/>
    </row>
    <row r="65" spans="1:19" ht="15" thickBot="1">
      <c r="A65" s="68"/>
      <c r="B65" s="296" t="s">
        <v>189</v>
      </c>
      <c r="C65" s="296" t="s">
        <v>104</v>
      </c>
      <c r="D65" s="296" t="s">
        <v>104</v>
      </c>
      <c r="E65" s="296" t="s">
        <v>99</v>
      </c>
      <c r="F65" s="297">
        <v>4.8</v>
      </c>
      <c r="G65" s="298"/>
      <c r="H65" s="297">
        <v>37</v>
      </c>
      <c r="I65" s="181">
        <f>(F65*1000)/H65</f>
        <v>129.72972972972974</v>
      </c>
      <c r="J65" s="299">
        <v>294962.5</v>
      </c>
      <c r="K65" s="140"/>
      <c r="L65" s="127"/>
      <c r="M65" s="77"/>
      <c r="N65" s="78"/>
      <c r="O65" s="127"/>
      <c r="P65" s="127"/>
      <c r="Q65" s="101"/>
      <c r="R65" s="182" t="s">
        <v>11</v>
      </c>
      <c r="S65" s="71" t="s">
        <v>59</v>
      </c>
    </row>
    <row r="66" spans="1:19" ht="15" thickBot="1">
      <c r="A66" s="67"/>
      <c r="B66" s="72"/>
      <c r="C66" s="72"/>
      <c r="D66" s="72"/>
      <c r="E66" s="72"/>
      <c r="F66" s="150"/>
      <c r="G66" s="149"/>
      <c r="H66" s="151"/>
      <c r="I66" s="181" t="e">
        <f>(F66*1000)/H66</f>
        <v>#DIV/0!</v>
      </c>
      <c r="J66" s="73"/>
      <c r="K66" s="141"/>
      <c r="L66" s="128"/>
      <c r="M66" s="81"/>
      <c r="N66" s="82"/>
      <c r="O66" s="128"/>
      <c r="P66" s="128"/>
      <c r="Q66" s="102"/>
      <c r="R66" s="183" t="s">
        <v>11</v>
      </c>
      <c r="S66" s="74"/>
    </row>
    <row r="67" spans="1:19" ht="15" thickBot="1">
      <c r="A67" s="67"/>
      <c r="B67" s="72"/>
      <c r="C67" s="72"/>
      <c r="D67" s="72"/>
      <c r="E67" s="72"/>
      <c r="F67" s="150"/>
      <c r="G67" s="149"/>
      <c r="H67" s="151"/>
      <c r="I67" s="181" t="e">
        <f>(F67*1000)/H67</f>
        <v>#DIV/0!</v>
      </c>
      <c r="J67" s="73"/>
      <c r="K67" s="141"/>
      <c r="L67" s="128"/>
      <c r="M67" s="81"/>
      <c r="N67" s="82"/>
      <c r="O67" s="128"/>
      <c r="P67" s="128"/>
      <c r="Q67" s="102"/>
      <c r="R67" s="183" t="s">
        <v>11</v>
      </c>
      <c r="S67" s="74"/>
    </row>
    <row r="68" spans="1:19" ht="15" thickBot="1">
      <c r="A68" s="159"/>
      <c r="B68" s="160"/>
      <c r="C68" s="160"/>
      <c r="D68" s="160"/>
      <c r="E68" s="160"/>
      <c r="F68" s="161"/>
      <c r="G68" s="162"/>
      <c r="H68" s="163"/>
      <c r="I68" s="181" t="e">
        <f>(F68*1000)/H68</f>
        <v>#DIV/0!</v>
      </c>
      <c r="J68" s="164"/>
      <c r="K68" s="142"/>
      <c r="L68" s="129"/>
      <c r="M68" s="89"/>
      <c r="N68" s="88"/>
      <c r="O68" s="129"/>
      <c r="P68" s="129"/>
      <c r="Q68" s="103"/>
      <c r="R68" s="184" t="s">
        <v>11</v>
      </c>
      <c r="S68" s="75"/>
    </row>
    <row r="69" spans="1:19" ht="15.75" thickBot="1">
      <c r="A69" s="165"/>
      <c r="B69" s="166"/>
      <c r="C69" s="166"/>
      <c r="D69" s="166"/>
      <c r="E69" s="166"/>
      <c r="F69" s="166"/>
      <c r="G69" s="166"/>
      <c r="H69" s="167"/>
      <c r="I69" s="168" t="s">
        <v>4</v>
      </c>
      <c r="J69" s="169">
        <v>0</v>
      </c>
      <c r="K69" s="143"/>
      <c r="L69" s="144"/>
      <c r="M69" s="85"/>
      <c r="N69" s="85"/>
      <c r="O69" s="129"/>
      <c r="P69" s="129"/>
      <c r="Q69" s="103"/>
      <c r="R69" s="90"/>
      <c r="S69" s="90"/>
    </row>
    <row r="70" spans="1:19" ht="15.75">
      <c r="A70" s="35"/>
      <c r="B70" s="21"/>
      <c r="C70" s="25"/>
      <c r="D70" s="35"/>
      <c r="E70" s="31"/>
      <c r="F70" s="32"/>
      <c r="G70" s="33"/>
      <c r="H70" s="32"/>
      <c r="I70" s="114"/>
      <c r="J70" s="27"/>
      <c r="K70" s="130"/>
      <c r="L70" s="130"/>
      <c r="M70" s="26"/>
      <c r="N70" s="27"/>
      <c r="O70" s="130"/>
      <c r="P70" s="130"/>
      <c r="Q70" s="104"/>
      <c r="R70" s="25"/>
      <c r="S70" s="19"/>
    </row>
    <row r="71" spans="1:19" ht="16.5" thickBot="1">
      <c r="A71" s="230" t="s">
        <v>71</v>
      </c>
      <c r="B71" s="230" t="s">
        <v>72</v>
      </c>
      <c r="C71" s="230"/>
      <c r="D71" s="230"/>
      <c r="E71" s="232"/>
      <c r="F71" s="23"/>
      <c r="G71" s="30"/>
      <c r="H71" s="22"/>
      <c r="I71" s="93"/>
      <c r="J71" s="22"/>
      <c r="K71" s="118"/>
      <c r="L71" s="118"/>
      <c r="M71" s="22"/>
      <c r="N71" s="22"/>
      <c r="O71" s="118"/>
      <c r="P71" s="118"/>
      <c r="Q71" s="93"/>
      <c r="R71" s="22"/>
      <c r="S71" s="19"/>
    </row>
    <row r="72" spans="1:19" ht="14.25">
      <c r="A72" s="285"/>
      <c r="B72" s="288" t="s">
        <v>176</v>
      </c>
      <c r="C72" s="288" t="s">
        <v>128</v>
      </c>
      <c r="D72" s="288" t="s">
        <v>128</v>
      </c>
      <c r="E72" s="76"/>
      <c r="F72" s="78"/>
      <c r="G72" s="77"/>
      <c r="H72" s="78"/>
      <c r="I72" s="105"/>
      <c r="J72" s="79"/>
      <c r="K72" s="127"/>
      <c r="L72" s="127"/>
      <c r="M72" s="78"/>
      <c r="N72" s="77"/>
      <c r="O72" s="127"/>
      <c r="P72" s="127"/>
      <c r="Q72" s="105"/>
      <c r="R72" s="86"/>
      <c r="S72" s="71"/>
    </row>
    <row r="73" spans="1:19" ht="14.25">
      <c r="A73" s="283"/>
      <c r="B73" s="288" t="s">
        <v>177</v>
      </c>
      <c r="C73" s="288" t="s">
        <v>128</v>
      </c>
      <c r="D73" s="288" t="s">
        <v>128</v>
      </c>
      <c r="E73" s="272"/>
      <c r="F73" s="274"/>
      <c r="G73" s="273"/>
      <c r="H73" s="274"/>
      <c r="I73" s="277"/>
      <c r="J73" s="275"/>
      <c r="K73" s="278"/>
      <c r="L73" s="278"/>
      <c r="M73" s="274"/>
      <c r="N73" s="273"/>
      <c r="O73" s="278"/>
      <c r="P73" s="278"/>
      <c r="Q73" s="277"/>
      <c r="R73" s="276"/>
      <c r="S73" s="245"/>
    </row>
    <row r="74" spans="1:19" ht="14.25">
      <c r="A74" s="283"/>
      <c r="B74" s="288" t="s">
        <v>178</v>
      </c>
      <c r="C74" s="288" t="s">
        <v>128</v>
      </c>
      <c r="D74" s="288" t="s">
        <v>128</v>
      </c>
      <c r="E74" s="272"/>
      <c r="F74" s="274"/>
      <c r="G74" s="273"/>
      <c r="H74" s="274"/>
      <c r="I74" s="277"/>
      <c r="J74" s="275"/>
      <c r="K74" s="278"/>
      <c r="L74" s="278"/>
      <c r="M74" s="274"/>
      <c r="N74" s="273"/>
      <c r="O74" s="278"/>
      <c r="P74" s="278"/>
      <c r="Q74" s="277"/>
      <c r="R74" s="276"/>
      <c r="S74" s="245"/>
    </row>
    <row r="75" spans="1:19" ht="14.25">
      <c r="A75" s="283"/>
      <c r="B75" s="282" t="s">
        <v>179</v>
      </c>
      <c r="C75" s="282" t="s">
        <v>95</v>
      </c>
      <c r="D75" s="282" t="s">
        <v>95</v>
      </c>
      <c r="E75" s="272"/>
      <c r="F75" s="274"/>
      <c r="G75" s="273"/>
      <c r="H75" s="274"/>
      <c r="I75" s="277"/>
      <c r="J75" s="275"/>
      <c r="K75" s="278"/>
      <c r="L75" s="278"/>
      <c r="M75" s="274"/>
      <c r="N75" s="273"/>
      <c r="O75" s="278"/>
      <c r="P75" s="278"/>
      <c r="Q75" s="277"/>
      <c r="R75" s="276"/>
      <c r="S75" s="245"/>
    </row>
    <row r="76" spans="1:19" ht="14.25">
      <c r="A76" s="283"/>
      <c r="B76" s="282" t="s">
        <v>180</v>
      </c>
      <c r="C76" s="282" t="s">
        <v>98</v>
      </c>
      <c r="D76" s="282" t="s">
        <v>98</v>
      </c>
      <c r="E76" s="272"/>
      <c r="F76" s="274"/>
      <c r="G76" s="273"/>
      <c r="H76" s="274"/>
      <c r="I76" s="277"/>
      <c r="J76" s="275"/>
      <c r="K76" s="278"/>
      <c r="L76" s="278"/>
      <c r="M76" s="274"/>
      <c r="N76" s="273"/>
      <c r="O76" s="278"/>
      <c r="P76" s="278"/>
      <c r="Q76" s="277"/>
      <c r="R76" s="276"/>
      <c r="S76" s="245"/>
    </row>
    <row r="77" spans="1:19" ht="14.25">
      <c r="A77" s="283"/>
      <c r="B77" s="282" t="s">
        <v>181</v>
      </c>
      <c r="C77" s="282" t="s">
        <v>98</v>
      </c>
      <c r="D77" s="282" t="s">
        <v>98</v>
      </c>
      <c r="E77" s="272"/>
      <c r="F77" s="274"/>
      <c r="G77" s="273"/>
      <c r="H77" s="274"/>
      <c r="I77" s="277"/>
      <c r="J77" s="275"/>
      <c r="K77" s="278"/>
      <c r="L77" s="278"/>
      <c r="M77" s="274"/>
      <c r="N77" s="273"/>
      <c r="O77" s="278"/>
      <c r="P77" s="278"/>
      <c r="Q77" s="277"/>
      <c r="R77" s="276"/>
      <c r="S77" s="245"/>
    </row>
    <row r="78" spans="1:19" ht="14.25">
      <c r="A78" s="283"/>
      <c r="B78" s="282" t="s">
        <v>182</v>
      </c>
      <c r="C78" s="282" t="s">
        <v>183</v>
      </c>
      <c r="D78" s="292" t="s">
        <v>113</v>
      </c>
      <c r="E78" s="80"/>
      <c r="F78" s="82"/>
      <c r="G78" s="81"/>
      <c r="H78" s="82"/>
      <c r="I78" s="106"/>
      <c r="J78" s="83"/>
      <c r="K78" s="128"/>
      <c r="L78" s="128"/>
      <c r="M78" s="82"/>
      <c r="N78" s="81"/>
      <c r="O78" s="128"/>
      <c r="P78" s="128"/>
      <c r="Q78" s="106"/>
      <c r="R78" s="87"/>
      <c r="S78" s="74"/>
    </row>
    <row r="79" spans="1:19" ht="14.25">
      <c r="A79" s="283"/>
      <c r="B79" s="296" t="s">
        <v>198</v>
      </c>
      <c r="C79" s="296" t="s">
        <v>116</v>
      </c>
      <c r="D79" s="292" t="s">
        <v>116</v>
      </c>
      <c r="E79" s="272"/>
      <c r="F79" s="274"/>
      <c r="G79" s="273"/>
      <c r="H79" s="274"/>
      <c r="I79" s="277"/>
      <c r="J79" s="275"/>
      <c r="K79" s="278"/>
      <c r="L79" s="278"/>
      <c r="M79" s="274"/>
      <c r="N79" s="273"/>
      <c r="O79" s="278"/>
      <c r="P79" s="278"/>
      <c r="Q79" s="277"/>
      <c r="R79" s="276"/>
      <c r="S79" s="74"/>
    </row>
    <row r="80" spans="1:19" ht="14.25">
      <c r="A80" s="283"/>
      <c r="B80" s="284" t="s">
        <v>184</v>
      </c>
      <c r="C80" s="284" t="s">
        <v>116</v>
      </c>
      <c r="D80" s="289" t="s">
        <v>116</v>
      </c>
      <c r="E80" s="80"/>
      <c r="F80" s="82"/>
      <c r="G80" s="81"/>
      <c r="H80" s="82"/>
      <c r="I80" s="106"/>
      <c r="J80" s="83"/>
      <c r="K80" s="128"/>
      <c r="L80" s="128"/>
      <c r="M80" s="82"/>
      <c r="N80" s="81"/>
      <c r="O80" s="128"/>
      <c r="P80" s="128"/>
      <c r="Q80" s="106"/>
      <c r="R80" s="87"/>
      <c r="S80" s="74"/>
    </row>
    <row r="81" spans="1:19" ht="14.25">
      <c r="A81" s="291"/>
      <c r="B81" s="293" t="s">
        <v>185</v>
      </c>
      <c r="C81" s="293" t="s">
        <v>183</v>
      </c>
      <c r="D81" s="294" t="s">
        <v>113</v>
      </c>
      <c r="E81" s="80"/>
      <c r="F81" s="82"/>
      <c r="G81" s="81"/>
      <c r="H81" s="82"/>
      <c r="I81" s="106"/>
      <c r="J81" s="83"/>
      <c r="K81" s="128"/>
      <c r="L81" s="128"/>
      <c r="M81" s="82"/>
      <c r="N81" s="81"/>
      <c r="O81" s="128"/>
      <c r="P81" s="128"/>
      <c r="Q81" s="106"/>
      <c r="R81" s="87"/>
      <c r="S81" s="74"/>
    </row>
    <row r="82" spans="1:19" ht="15.75" thickBot="1">
      <c r="A82" s="286"/>
      <c r="B82" s="287" t="s">
        <v>186</v>
      </c>
      <c r="C82" s="287" t="s">
        <v>116</v>
      </c>
      <c r="D82" s="290" t="s">
        <v>116</v>
      </c>
      <c r="E82" s="153"/>
      <c r="F82" s="154"/>
      <c r="G82" s="85"/>
      <c r="H82" s="85"/>
      <c r="I82" s="155"/>
      <c r="J82" s="156"/>
      <c r="K82" s="129"/>
      <c r="L82" s="157"/>
      <c r="M82" s="154"/>
      <c r="N82" s="85"/>
      <c r="O82" s="144"/>
      <c r="P82" s="129"/>
      <c r="Q82" s="155"/>
      <c r="R82" s="158"/>
      <c r="S82" s="75"/>
    </row>
    <row r="83" spans="1:19" ht="18">
      <c r="A83" s="20"/>
      <c r="B83" s="22"/>
      <c r="C83" s="22"/>
      <c r="D83" s="22"/>
      <c r="E83" s="22"/>
      <c r="F83" s="22"/>
      <c r="G83" s="22"/>
      <c r="H83" s="22"/>
      <c r="I83" s="93"/>
      <c r="J83" s="22"/>
      <c r="K83" s="118"/>
      <c r="L83" s="118"/>
      <c r="M83" s="22"/>
      <c r="N83" s="22"/>
      <c r="O83" s="118"/>
      <c r="P83" s="118"/>
      <c r="Q83" s="93"/>
      <c r="R83" s="22"/>
      <c r="S83" s="34"/>
    </row>
    <row r="84" spans="1:19" ht="15">
      <c r="A84" s="20"/>
      <c r="B84" s="19" t="s">
        <v>15</v>
      </c>
      <c r="C84" s="22"/>
      <c r="D84" s="22"/>
      <c r="E84" s="19"/>
      <c r="F84" s="19"/>
      <c r="G84" s="19"/>
      <c r="H84" s="19"/>
      <c r="I84" s="92"/>
      <c r="J84" s="19"/>
      <c r="K84" s="118"/>
      <c r="L84" s="118"/>
      <c r="M84" s="22"/>
      <c r="N84" s="22"/>
      <c r="O84" s="118"/>
      <c r="P84" s="118"/>
      <c r="Q84" s="93"/>
      <c r="R84" s="22"/>
      <c r="S84" s="19"/>
    </row>
    <row r="85" spans="1:19" ht="18">
      <c r="A85" s="20"/>
      <c r="B85" s="19"/>
      <c r="C85" s="22"/>
      <c r="D85" s="22"/>
      <c r="E85" s="19"/>
      <c r="F85" s="19"/>
      <c r="G85" s="19"/>
      <c r="H85" s="19"/>
      <c r="I85" s="92"/>
      <c r="J85" s="19"/>
      <c r="K85" s="118"/>
      <c r="L85" s="118"/>
      <c r="M85" s="22"/>
      <c r="N85" s="22"/>
      <c r="O85" s="131"/>
      <c r="P85" s="131"/>
      <c r="Q85" s="107"/>
      <c r="R85" s="34"/>
      <c r="S85" s="19"/>
    </row>
    <row r="86" spans="1:19" ht="12.75">
      <c r="A86" s="19"/>
      <c r="B86" s="19"/>
      <c r="C86" s="19"/>
      <c r="D86" s="19"/>
      <c r="E86" s="19"/>
      <c r="F86" s="19"/>
      <c r="G86" s="19"/>
      <c r="H86" s="19"/>
      <c r="I86" s="92"/>
      <c r="J86" s="19"/>
      <c r="K86" s="117"/>
      <c r="L86" s="117"/>
      <c r="M86" s="19"/>
      <c r="N86" s="19"/>
      <c r="O86" s="132"/>
      <c r="P86" s="132"/>
      <c r="Q86" s="108"/>
      <c r="R86" s="28"/>
      <c r="S86" s="19"/>
    </row>
    <row r="87" spans="1:19" ht="12.75">
      <c r="A87" s="19"/>
      <c r="B87" s="19"/>
      <c r="C87" s="19"/>
      <c r="D87" s="19"/>
      <c r="E87" s="19"/>
      <c r="F87" s="19"/>
      <c r="G87" s="19"/>
      <c r="H87" s="19"/>
      <c r="I87" s="92"/>
      <c r="J87" s="19"/>
      <c r="K87" s="117"/>
      <c r="L87" s="117"/>
      <c r="M87" s="19"/>
      <c r="N87" s="19"/>
      <c r="O87" s="117"/>
      <c r="P87" s="117"/>
      <c r="Q87" s="92"/>
      <c r="R87" s="19"/>
      <c r="S87" s="19"/>
    </row>
    <row r="88" spans="1:19" s="3" customFormat="1" ht="15">
      <c r="A88" s="19"/>
      <c r="B88" s="19"/>
      <c r="C88" s="22"/>
      <c r="D88" s="22"/>
      <c r="E88" s="22"/>
      <c r="F88" s="22"/>
      <c r="G88" s="22"/>
      <c r="H88" s="22"/>
      <c r="I88" s="93"/>
      <c r="J88" s="22"/>
      <c r="K88" s="118"/>
      <c r="L88" s="118"/>
      <c r="M88" s="22"/>
      <c r="N88" s="19"/>
      <c r="O88" s="117"/>
      <c r="P88" s="117"/>
      <c r="Q88" s="92"/>
      <c r="R88" s="36"/>
      <c r="S88" s="19"/>
    </row>
    <row r="89" spans="11:18" ht="12.75">
      <c r="K89" s="145" t="s">
        <v>59</v>
      </c>
      <c r="R89" s="60" t="s">
        <v>53</v>
      </c>
    </row>
    <row r="90" spans="11:18" ht="12.75">
      <c r="K90" s="146" t="s">
        <v>39</v>
      </c>
      <c r="R90" s="60" t="s">
        <v>67</v>
      </c>
    </row>
    <row r="91" spans="11:18" ht="12.75">
      <c r="K91" s="146" t="s">
        <v>40</v>
      </c>
      <c r="R91" s="59" t="s">
        <v>43</v>
      </c>
    </row>
    <row r="92" spans="11:18" ht="12.75">
      <c r="K92" s="146" t="s">
        <v>62</v>
      </c>
      <c r="R92" s="59" t="s">
        <v>44</v>
      </c>
    </row>
    <row r="93" spans="11:18" ht="12.75">
      <c r="K93" s="146" t="s">
        <v>60</v>
      </c>
      <c r="R93" s="59" t="s">
        <v>54</v>
      </c>
    </row>
    <row r="94" spans="11:18" ht="12.75">
      <c r="K94" s="146" t="s">
        <v>63</v>
      </c>
      <c r="R94" s="59" t="s">
        <v>55</v>
      </c>
    </row>
    <row r="95" spans="11:18" ht="12.75">
      <c r="K95" s="146" t="s">
        <v>61</v>
      </c>
      <c r="R95" s="59" t="s">
        <v>56</v>
      </c>
    </row>
    <row r="96" ht="12.75">
      <c r="K96" s="146"/>
    </row>
  </sheetData>
  <sheetProtection selectLockedCells="1"/>
  <dataValidations count="6">
    <dataValidation type="list" allowBlank="1" showInputMessage="1" showErrorMessage="1" sqref="R53:R58">
      <formula1>$R$88:$R$93</formula1>
    </dataValidation>
    <dataValidation type="list" allowBlank="1" showInputMessage="1" showErrorMessage="1" sqref="R59:R63 R70">
      <formula1>$R$88:$R$91</formula1>
    </dataValidation>
    <dataValidation type="list" allowBlank="1" showInputMessage="1" showErrorMessage="1" sqref="R50">
      <formula1>$R$88:$R$92</formula1>
    </dataValidation>
    <dataValidation type="list" allowBlank="1" showInputMessage="1" showErrorMessage="1" sqref="S69">
      <formula1>$K$89:$K$96</formula1>
    </dataValidation>
    <dataValidation type="list" allowBlank="1" showInputMessage="1" showErrorMessage="1" sqref="S72:S83 S65:S68">
      <formula1>$K$89:$K$95</formula1>
    </dataValidation>
    <dataValidation type="list" allowBlank="1" showInputMessage="1" showErrorMessage="1" sqref="R9:R46">
      <formula1>$R$89:$R$95</formula1>
    </dataValidation>
  </dataValidations>
  <printOptions gridLines="1"/>
  <pageMargins left="0.4330708661417323" right="0.15748031496062992" top="0.1968503937007874" bottom="0.3937007874015748" header="0" footer="0"/>
  <pageSetup fitToHeight="1" fitToWidth="1" horizontalDpi="600" verticalDpi="600" orientation="landscape" paperSize="9" scale="39" r:id="rId3"/>
  <legacyDrawing r:id="rId2"/>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1">
      <selection activeCell="G4" sqref="G4"/>
    </sheetView>
  </sheetViews>
  <sheetFormatPr defaultColWidth="9.140625" defaultRowHeight="12.75"/>
  <cols>
    <col min="1" max="1" width="26.28125" style="0" customWidth="1"/>
    <col min="2" max="2" width="26.140625" style="0" customWidth="1"/>
  </cols>
  <sheetData>
    <row r="1" ht="18">
      <c r="A1" s="4" t="s">
        <v>33</v>
      </c>
    </row>
    <row r="2" ht="15">
      <c r="A2" s="14" t="s">
        <v>77</v>
      </c>
    </row>
    <row r="3" spans="1:5" ht="15">
      <c r="A3" s="303"/>
      <c r="B3" s="303"/>
      <c r="C3" s="303"/>
      <c r="D3" s="303"/>
      <c r="E3" s="303"/>
    </row>
    <row r="4" spans="1:5" ht="30">
      <c r="A4" s="6" t="s">
        <v>16</v>
      </c>
      <c r="B4" s="7" t="s">
        <v>78</v>
      </c>
      <c r="C4" s="5"/>
      <c r="D4" s="5"/>
      <c r="E4" s="5"/>
    </row>
    <row r="5" spans="1:5" ht="15">
      <c r="A5" s="8" t="s">
        <v>14</v>
      </c>
      <c r="B5" s="17">
        <v>177</v>
      </c>
      <c r="C5" s="5"/>
      <c r="D5" s="5"/>
      <c r="E5" s="5"/>
    </row>
    <row r="6" spans="1:5" ht="15">
      <c r="A6" s="9" t="s">
        <v>17</v>
      </c>
      <c r="B6" s="18">
        <v>69</v>
      </c>
      <c r="C6" s="5"/>
      <c r="D6" s="5"/>
      <c r="E6" s="5"/>
    </row>
    <row r="7" spans="1:5" ht="15">
      <c r="A7" s="9" t="s">
        <v>18</v>
      </c>
      <c r="B7" s="18">
        <v>108</v>
      </c>
      <c r="C7" s="5"/>
      <c r="D7" s="5"/>
      <c r="E7" s="5"/>
    </row>
    <row r="8" spans="1:5" ht="15">
      <c r="A8" s="9" t="s">
        <v>19</v>
      </c>
      <c r="B8" s="18">
        <v>22</v>
      </c>
      <c r="C8" s="5"/>
      <c r="D8" s="5"/>
      <c r="E8" s="5"/>
    </row>
    <row r="9" spans="1:5" ht="15">
      <c r="A9" s="9" t="s">
        <v>20</v>
      </c>
      <c r="B9" s="18">
        <v>35</v>
      </c>
      <c r="C9" s="5"/>
      <c r="D9" s="5"/>
      <c r="E9" s="5"/>
    </row>
    <row r="10" spans="1:5" ht="15">
      <c r="A10" s="9" t="s">
        <v>21</v>
      </c>
      <c r="B10" s="18">
        <v>361</v>
      </c>
      <c r="C10" s="5"/>
      <c r="D10" s="5"/>
      <c r="E10" s="5"/>
    </row>
    <row r="11" spans="1:5" ht="15">
      <c r="A11" s="9" t="s">
        <v>22</v>
      </c>
      <c r="B11" s="18">
        <v>24</v>
      </c>
      <c r="C11" s="5"/>
      <c r="D11" s="5"/>
      <c r="E11" s="5"/>
    </row>
    <row r="12" spans="1:5" ht="15">
      <c r="A12" s="9" t="s">
        <v>23</v>
      </c>
      <c r="B12" s="18">
        <v>34</v>
      </c>
      <c r="C12" s="5"/>
      <c r="D12" s="5"/>
      <c r="E12" s="5"/>
    </row>
    <row r="13" spans="1:5" ht="15">
      <c r="A13" s="9" t="s">
        <v>24</v>
      </c>
      <c r="B13" s="18">
        <v>111</v>
      </c>
      <c r="C13" s="5"/>
      <c r="D13" s="5"/>
      <c r="E13" s="5"/>
    </row>
    <row r="14" spans="1:5" ht="15">
      <c r="A14" s="9" t="s">
        <v>25</v>
      </c>
      <c r="B14" s="18">
        <v>75</v>
      </c>
      <c r="C14" s="5"/>
      <c r="D14" s="5"/>
      <c r="E14" s="5"/>
    </row>
    <row r="15" spans="1:5" ht="15">
      <c r="A15" s="9" t="s">
        <v>26</v>
      </c>
      <c r="B15" s="18">
        <v>65</v>
      </c>
      <c r="C15" s="5"/>
      <c r="D15" s="5"/>
      <c r="E15" s="5"/>
    </row>
    <row r="16" spans="1:5" ht="15">
      <c r="A16" s="9" t="s">
        <v>34</v>
      </c>
      <c r="B16" s="18">
        <v>61</v>
      </c>
      <c r="C16" s="5"/>
      <c r="D16" s="5"/>
      <c r="E16" s="5"/>
    </row>
    <row r="17" spans="1:3" ht="15">
      <c r="A17" s="9" t="s">
        <v>27</v>
      </c>
      <c r="B17" s="18">
        <v>5</v>
      </c>
      <c r="C17" s="16"/>
    </row>
    <row r="18" spans="1:3" ht="15">
      <c r="A18" s="9" t="s">
        <v>35</v>
      </c>
      <c r="B18" s="18">
        <v>7</v>
      </c>
      <c r="C18" s="16"/>
    </row>
    <row r="19" spans="1:3" ht="15">
      <c r="A19" s="9" t="s">
        <v>36</v>
      </c>
      <c r="B19" s="18">
        <v>1</v>
      </c>
      <c r="C19" s="16"/>
    </row>
    <row r="20" spans="1:4" ht="15">
      <c r="A20" s="9" t="s">
        <v>28</v>
      </c>
      <c r="B20" s="18">
        <v>71</v>
      </c>
      <c r="C20" s="11"/>
      <c r="D20" s="11"/>
    </row>
    <row r="21" spans="1:4" ht="15">
      <c r="A21" s="9" t="s">
        <v>29</v>
      </c>
      <c r="B21" s="18">
        <v>12</v>
      </c>
      <c r="C21" s="15"/>
      <c r="D21" s="13"/>
    </row>
    <row r="22" spans="1:4" ht="15">
      <c r="A22" s="9" t="s">
        <v>37</v>
      </c>
      <c r="B22" s="18">
        <v>15</v>
      </c>
      <c r="C22" s="15"/>
      <c r="D22" s="13"/>
    </row>
    <row r="23" spans="1:4" ht="15">
      <c r="A23" s="9" t="s">
        <v>4</v>
      </c>
      <c r="B23" s="10">
        <f>SUM(B5:B22)</f>
        <v>1253</v>
      </c>
      <c r="C23" s="12"/>
      <c r="D23" s="13"/>
    </row>
  </sheetData>
  <sheetProtection/>
  <mergeCells count="1">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Rasmus Bonderup Pedersen</cp:lastModifiedBy>
  <cp:lastPrinted>2017-09-11T06:47:14Z</cp:lastPrinted>
  <dcterms:created xsi:type="dcterms:W3CDTF">2010-04-19T11:21:39Z</dcterms:created>
  <dcterms:modified xsi:type="dcterms:W3CDTF">2017-09-26T07:31:22Z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